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operations\Skiway\Airlogs\"/>
    </mc:Choice>
  </mc:AlternateContent>
  <bookViews>
    <workbookView xWindow="0" yWindow="0" windowWidth="24000" windowHeight="9510"/>
  </bookViews>
  <sheets>
    <sheet name="AirLog" sheetId="1" r:id="rId1"/>
    <sheet name="Printable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" l="1"/>
  <c r="AA27" i="1"/>
  <c r="V27" i="1"/>
  <c r="W27" i="1"/>
  <c r="U27" i="1"/>
  <c r="Z66" i="1"/>
  <c r="V66" i="1"/>
  <c r="Y66" i="1"/>
  <c r="U66" i="1"/>
  <c r="X66" i="1"/>
  <c r="AA66" i="1"/>
  <c r="T66" i="1"/>
  <c r="W66" i="1"/>
  <c r="Z65" i="1"/>
  <c r="V65" i="1"/>
  <c r="Y65" i="1"/>
  <c r="U65" i="1"/>
  <c r="X65" i="1"/>
  <c r="T65" i="1"/>
  <c r="W65" i="1"/>
  <c r="Z64" i="1"/>
  <c r="V64" i="1"/>
  <c r="Y64" i="1"/>
  <c r="U64" i="1"/>
  <c r="X64" i="1"/>
  <c r="T64" i="1"/>
  <c r="Z63" i="1"/>
  <c r="V63" i="1"/>
  <c r="Y63" i="1"/>
  <c r="U63" i="1"/>
  <c r="X63" i="1"/>
  <c r="T63" i="1"/>
  <c r="W63" i="1"/>
  <c r="Z62" i="1"/>
  <c r="V62" i="1"/>
  <c r="Y62" i="1"/>
  <c r="U62" i="1"/>
  <c r="X62" i="1"/>
  <c r="AA62" i="1"/>
  <c r="T62" i="1"/>
  <c r="W62" i="1"/>
  <c r="Z61" i="1"/>
  <c r="V61" i="1"/>
  <c r="Y61" i="1"/>
  <c r="U61" i="1"/>
  <c r="X61" i="1"/>
  <c r="AA61" i="1"/>
  <c r="T61" i="1"/>
  <c r="W61" i="1"/>
  <c r="Z60" i="1"/>
  <c r="V60" i="1"/>
  <c r="Y60" i="1"/>
  <c r="U60" i="1"/>
  <c r="X60" i="1"/>
  <c r="T60" i="1"/>
  <c r="W60" i="1"/>
  <c r="AA63" i="1"/>
  <c r="AA60" i="1"/>
  <c r="W64" i="1"/>
  <c r="AA65" i="1"/>
  <c r="AA64" i="1"/>
  <c r="Z59" i="1"/>
  <c r="V59" i="1"/>
  <c r="Y59" i="1"/>
  <c r="U59" i="1"/>
  <c r="X59" i="1"/>
  <c r="AA59" i="1"/>
  <c r="T59" i="1"/>
  <c r="W59" i="1"/>
  <c r="Y27" i="1"/>
  <c r="X27" i="1"/>
  <c r="T27" i="1"/>
  <c r="V58" i="1"/>
  <c r="V57" i="1"/>
  <c r="U58" i="1"/>
  <c r="Y58" i="1"/>
  <c r="Z58" i="1"/>
  <c r="X58" i="1"/>
  <c r="T58" i="1"/>
  <c r="Z57" i="1"/>
  <c r="Y57" i="1"/>
  <c r="U57" i="1"/>
  <c r="X57" i="1"/>
  <c r="T57" i="1"/>
  <c r="W57" i="1"/>
  <c r="AA57" i="1"/>
  <c r="W58" i="1"/>
  <c r="AA58" i="1"/>
  <c r="Z56" i="1"/>
  <c r="V56" i="1"/>
  <c r="Y56" i="1"/>
  <c r="U56" i="1"/>
  <c r="X56" i="1"/>
  <c r="T56" i="1"/>
  <c r="Z55" i="1"/>
  <c r="V55" i="1"/>
  <c r="Y55" i="1"/>
  <c r="U55" i="1"/>
  <c r="X55" i="1"/>
  <c r="T55" i="1"/>
  <c r="AA56" i="1"/>
  <c r="AA55" i="1"/>
  <c r="W56" i="1"/>
  <c r="W55" i="1"/>
  <c r="Z54" i="1"/>
  <c r="V54" i="1"/>
  <c r="Y54" i="1"/>
  <c r="U54" i="1"/>
  <c r="X54" i="1"/>
  <c r="T54" i="1"/>
  <c r="W54" i="1"/>
  <c r="AA54" i="1"/>
  <c r="T53" i="1"/>
  <c r="U53" i="1"/>
  <c r="V53" i="1"/>
  <c r="X53" i="1"/>
  <c r="Y53" i="1"/>
  <c r="Z53" i="1"/>
  <c r="T52" i="1"/>
  <c r="U52" i="1"/>
  <c r="V52" i="1"/>
  <c r="X52" i="1"/>
  <c r="Y52" i="1"/>
  <c r="Z52" i="1"/>
  <c r="W53" i="1"/>
  <c r="AA52" i="1"/>
  <c r="AA53" i="1"/>
  <c r="W52" i="1"/>
  <c r="T21" i="1"/>
  <c r="T20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AA19" i="1"/>
  <c r="X20" i="1"/>
  <c r="X21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AA44" i="1"/>
  <c r="X45" i="1"/>
  <c r="X46" i="1"/>
  <c r="X47" i="1"/>
  <c r="X48" i="1"/>
  <c r="X49" i="1"/>
  <c r="X50" i="1"/>
  <c r="X51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2" i="1"/>
  <c r="T23" i="1"/>
  <c r="T24" i="1"/>
  <c r="T25" i="1"/>
  <c r="T26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Z6" i="1"/>
  <c r="Y6" i="1"/>
  <c r="X6" i="1"/>
  <c r="V6" i="1"/>
  <c r="U6" i="1"/>
  <c r="T6" i="1"/>
  <c r="W7" i="1"/>
  <c r="AA28" i="1"/>
  <c r="AA6" i="1"/>
  <c r="W14" i="1"/>
  <c r="AA35" i="1"/>
  <c r="AA41" i="1"/>
  <c r="AA33" i="1"/>
  <c r="W20" i="1"/>
  <c r="W25" i="1"/>
  <c r="W42" i="1"/>
  <c r="W34" i="1"/>
  <c r="AA16" i="1"/>
  <c r="AA9" i="1"/>
  <c r="AA8" i="1"/>
  <c r="W40" i="1"/>
  <c r="W10" i="1"/>
  <c r="W22" i="1"/>
  <c r="AA31" i="1"/>
  <c r="W9" i="1"/>
  <c r="AA46" i="1"/>
  <c r="AA21" i="1"/>
  <c r="AA13" i="1"/>
  <c r="W8" i="1"/>
  <c r="AA45" i="1"/>
  <c r="AA29" i="1"/>
  <c r="AA20" i="1"/>
  <c r="W32" i="1"/>
  <c r="AA48" i="1"/>
  <c r="AA15" i="1"/>
  <c r="AA7" i="1"/>
  <c r="W51" i="1"/>
  <c r="AA51" i="1"/>
  <c r="W50" i="1"/>
  <c r="AA50" i="1"/>
  <c r="W49" i="1"/>
  <c r="AA49" i="1"/>
  <c r="W48" i="1"/>
  <c r="AA47" i="1"/>
  <c r="W47" i="1"/>
  <c r="W46" i="1"/>
  <c r="W45" i="1"/>
  <c r="W44" i="1"/>
  <c r="AA43" i="1"/>
  <c r="W43" i="1"/>
  <c r="AA42" i="1"/>
  <c r="W41" i="1"/>
  <c r="AA40" i="1"/>
  <c r="AA39" i="1"/>
  <c r="W39" i="1"/>
  <c r="W38" i="1"/>
  <c r="AA38" i="1"/>
  <c r="AA37" i="1"/>
  <c r="W37" i="1"/>
  <c r="AA36" i="1"/>
  <c r="W36" i="1"/>
  <c r="W35" i="1"/>
  <c r="AA34" i="1"/>
  <c r="W33" i="1"/>
  <c r="AA32" i="1"/>
  <c r="W31" i="1"/>
  <c r="AA30" i="1"/>
  <c r="W30" i="1"/>
  <c r="W29" i="1"/>
  <c r="W28" i="1"/>
  <c r="W26" i="1"/>
  <c r="AA26" i="1"/>
  <c r="AA25" i="1"/>
  <c r="AA24" i="1"/>
  <c r="AA23" i="1"/>
  <c r="AA11" i="1"/>
  <c r="W24" i="1"/>
  <c r="W16" i="1"/>
  <c r="W12" i="1"/>
  <c r="AA22" i="1"/>
  <c r="AA18" i="1"/>
  <c r="AA10" i="1"/>
  <c r="W6" i="1"/>
  <c r="W17" i="1"/>
  <c r="W23" i="1"/>
  <c r="W21" i="1"/>
  <c r="W19" i="1"/>
  <c r="AA17" i="1"/>
  <c r="W18" i="1"/>
  <c r="W15" i="1"/>
  <c r="AA14" i="1"/>
  <c r="W13" i="1"/>
  <c r="AA12" i="1"/>
  <c r="W11" i="1"/>
</calcChain>
</file>

<file path=xl/sharedStrings.xml><?xml version="1.0" encoding="utf-8"?>
<sst xmlns="http://schemas.openxmlformats.org/spreadsheetml/2006/main" count="417" uniqueCount="263">
  <si>
    <t>Log all flight activity at Summit.  All aircraft activity must also be tracked on Clean Air Log.</t>
  </si>
  <si>
    <t>Flt#</t>
  </si>
  <si>
    <t>Actual Time Ondeck</t>
  </si>
  <si>
    <t>Actual Time AC Begins Taxi</t>
  </si>
  <si>
    <t>CARGO OUT (lbs)</t>
  </si>
  <si>
    <t>CARGO IN (lbs)</t>
  </si>
  <si>
    <t>FUEL ONLOAD (gal)</t>
  </si>
  <si>
    <t>FUEL OFFLOAD (gal)</t>
  </si>
  <si>
    <t>PAX OUT</t>
  </si>
  <si>
    <t>PAX IN</t>
  </si>
  <si>
    <t>DATE</t>
  </si>
  <si>
    <t>MISSION / SK #</t>
  </si>
  <si>
    <t>TAIL #</t>
  </si>
  <si>
    <t># of Slides</t>
  </si>
  <si>
    <t>ATO used - #</t>
  </si>
  <si>
    <t>Temp (F) @ offdeck</t>
  </si>
  <si>
    <t>FLIGHT ROUTING</t>
  </si>
  <si>
    <t>COMMENTS -</t>
  </si>
  <si>
    <t>PAX IN (lbs)</t>
  </si>
  <si>
    <t>TOTAL LBS IN:</t>
  </si>
  <si>
    <t>TOTAL LBS OUT:</t>
  </si>
  <si>
    <t>FUEL IN (offload, lbs)</t>
  </si>
  <si>
    <t>PAX OUT (lbs)</t>
  </si>
  <si>
    <t>FUEL OUT (lbs)</t>
  </si>
  <si>
    <t>24-hour local time</t>
  </si>
  <si>
    <t>Summit &gt; AC</t>
  </si>
  <si>
    <t>Actual Time Offdeck</t>
  </si>
  <si>
    <t xml:space="preserve">POUNDS:  </t>
  </si>
  <si>
    <t>Do not enter information to these cells.</t>
  </si>
  <si>
    <t>Ex:</t>
  </si>
  <si>
    <t>S0113/72</t>
  </si>
  <si>
    <t>91</t>
  </si>
  <si>
    <t>SFJ&gt;SUM&gt;SFJ</t>
  </si>
  <si>
    <t>Extended ground time due to DVs</t>
  </si>
  <si>
    <t>AC &gt; Summit</t>
  </si>
  <si>
    <t>for departure</t>
  </si>
  <si>
    <t>from ANG mission summary</t>
  </si>
  <si>
    <t># of rockets used</t>
  </si>
  <si>
    <t>from weekly rammsonde</t>
  </si>
  <si>
    <t>Note reason for extended time on deck, # of slides, weather, crew comments.</t>
  </si>
  <si>
    <t>Delay on Deck:</t>
  </si>
  <si>
    <t>210 p/pax</t>
  </si>
  <si>
    <t>7 p/gal</t>
  </si>
  <si>
    <t>actual</t>
  </si>
  <si>
    <t>(MINUTES) - manual calculation</t>
  </si>
  <si>
    <t>1300</t>
  </si>
  <si>
    <t>1400</t>
  </si>
  <si>
    <t>AEY&gt;SUM&gt;AEY</t>
  </si>
  <si>
    <r>
      <t xml:space="preserve">Insert TOTAL WEIGHT of actual cargo (NOT PAX) here.       </t>
    </r>
    <r>
      <rPr>
        <sz val="8"/>
        <color rgb="FFFF0000"/>
        <rFont val="Arial"/>
        <family val="2"/>
      </rPr>
      <t>FROM PALLET TRACKER</t>
    </r>
  </si>
  <si>
    <t>Latest KGF</t>
  </si>
  <si>
    <r>
      <t xml:space="preserve">Insert TOTAL WEIGHT of actual cargo                  (NOT PAX) here.                         </t>
    </r>
    <r>
      <rPr>
        <sz val="8"/>
        <color rgb="FFFF0000"/>
        <rFont val="Arial"/>
        <family val="2"/>
      </rPr>
      <t>FROM PALLET TRACKER</t>
    </r>
  </si>
  <si>
    <t>Norland 6</t>
  </si>
  <si>
    <t>90 minutes</t>
  </si>
  <si>
    <t>70 minutes</t>
  </si>
  <si>
    <t>n/a</t>
  </si>
  <si>
    <t>SUMMIT STATION AIRLOG 2018</t>
  </si>
  <si>
    <t>1110</t>
  </si>
  <si>
    <t>1152</t>
  </si>
  <si>
    <t>1149</t>
  </si>
  <si>
    <t>-55</t>
  </si>
  <si>
    <t>Spring turnover #1, Marie McLane departs</t>
  </si>
  <si>
    <t>TF-POF</t>
  </si>
  <si>
    <t>1135</t>
  </si>
  <si>
    <t>1235</t>
  </si>
  <si>
    <t>1225</t>
  </si>
  <si>
    <t>-22</t>
  </si>
  <si>
    <t>Spring turnover #2, Rich, Hannah, Holly depart</t>
  </si>
  <si>
    <t>Norland 3</t>
  </si>
  <si>
    <t>TF-NLC</t>
  </si>
  <si>
    <t>1356</t>
  </si>
  <si>
    <t>1453</t>
  </si>
  <si>
    <t>1448</t>
  </si>
  <si>
    <t>-23</t>
  </si>
  <si>
    <t>Winfly.  Storm, Kathy, Nate, Jessica in.  Sam departs</t>
  </si>
  <si>
    <t>SM001 / SK54</t>
  </si>
  <si>
    <t>90</t>
  </si>
  <si>
    <t>1434</t>
  </si>
  <si>
    <t>1537</t>
  </si>
  <si>
    <t>2500?</t>
  </si>
  <si>
    <t>1526</t>
  </si>
  <si>
    <t>-</t>
  </si>
  <si>
    <t>-25</t>
  </si>
  <si>
    <t>2018 Opening flight (retro garbage pallet not weighed)</t>
  </si>
  <si>
    <t>SM002 / SK18</t>
  </si>
  <si>
    <t>95</t>
  </si>
  <si>
    <t>1257</t>
  </si>
  <si>
    <t>1352</t>
  </si>
  <si>
    <t>1345</t>
  </si>
  <si>
    <t>-29</t>
  </si>
  <si>
    <t>S0218</t>
  </si>
  <si>
    <t xml:space="preserve">SO318 </t>
  </si>
  <si>
    <t>SO418</t>
  </si>
  <si>
    <t>SO518</t>
  </si>
  <si>
    <t>1500</t>
  </si>
  <si>
    <t>1218</t>
  </si>
  <si>
    <t>1606</t>
  </si>
  <si>
    <t>1331</t>
  </si>
  <si>
    <t>1350</t>
  </si>
  <si>
    <t>1603</t>
  </si>
  <si>
    <t>1307</t>
  </si>
  <si>
    <t>-26</t>
  </si>
  <si>
    <t>-30</t>
  </si>
  <si>
    <t>Final Flight of FP 1</t>
  </si>
  <si>
    <t>Carrgo Sled T-3 delivery</t>
  </si>
  <si>
    <t>S0618</t>
  </si>
  <si>
    <t>93</t>
  </si>
  <si>
    <t>1141</t>
  </si>
  <si>
    <t>1602</t>
  </si>
  <si>
    <t>1245</t>
  </si>
  <si>
    <t xml:space="preserve">AC 93 </t>
  </si>
  <si>
    <t>S0718</t>
  </si>
  <si>
    <t>1254</t>
  </si>
  <si>
    <t>1403</t>
  </si>
  <si>
    <t>1346</t>
  </si>
  <si>
    <t>-9</t>
  </si>
  <si>
    <t>S0818</t>
  </si>
  <si>
    <t>1132</t>
  </si>
  <si>
    <t>1329</t>
  </si>
  <si>
    <t>1259</t>
  </si>
  <si>
    <t>?</t>
  </si>
  <si>
    <t>-4</t>
  </si>
  <si>
    <t>S0918</t>
  </si>
  <si>
    <t>1457</t>
  </si>
  <si>
    <t>1611</t>
  </si>
  <si>
    <t>4</t>
  </si>
  <si>
    <t>1604</t>
  </si>
  <si>
    <t>-10</t>
  </si>
  <si>
    <t>S1018</t>
  </si>
  <si>
    <t>1156</t>
  </si>
  <si>
    <t>1359</t>
  </si>
  <si>
    <t>S1118</t>
  </si>
  <si>
    <t>1240</t>
  </si>
  <si>
    <t>1407</t>
  </si>
  <si>
    <t>3</t>
  </si>
  <si>
    <t>1358</t>
  </si>
  <si>
    <t>-8</t>
  </si>
  <si>
    <t>1248</t>
  </si>
  <si>
    <t>6</t>
  </si>
  <si>
    <t xml:space="preserve">SFJ&gt;SUM </t>
  </si>
  <si>
    <t>0912</t>
  </si>
  <si>
    <t>0909</t>
  </si>
  <si>
    <t>1</t>
  </si>
  <si>
    <t>-20</t>
  </si>
  <si>
    <t>SUM&gt;NASA-U&gt;Egrip</t>
  </si>
  <si>
    <t>Koni Steffen and crew</t>
  </si>
  <si>
    <t>S1218</t>
  </si>
  <si>
    <t>1244</t>
  </si>
  <si>
    <t>Tf-NLC</t>
  </si>
  <si>
    <t>2109</t>
  </si>
  <si>
    <t>2155</t>
  </si>
  <si>
    <t>2150</t>
  </si>
  <si>
    <t>-12</t>
  </si>
  <si>
    <t>?&gt;Sum&gt;Craw&gt;SFJ</t>
  </si>
  <si>
    <t>Late night visit from Koni Steffen crew, fuel befpore Craw Point and SFJ</t>
  </si>
  <si>
    <t>S1318</t>
  </si>
  <si>
    <t>30490</t>
  </si>
  <si>
    <t>1127</t>
  </si>
  <si>
    <t>1251</t>
  </si>
  <si>
    <t>S1418</t>
  </si>
  <si>
    <t>30491</t>
  </si>
  <si>
    <t>1147</t>
  </si>
  <si>
    <t>1301</t>
  </si>
  <si>
    <t>1250</t>
  </si>
  <si>
    <t>20</t>
  </si>
  <si>
    <t>S1518</t>
  </si>
  <si>
    <t>4094</t>
  </si>
  <si>
    <t>1412</t>
  </si>
  <si>
    <t>1303</t>
  </si>
  <si>
    <t>1408</t>
  </si>
  <si>
    <t>S1618</t>
  </si>
  <si>
    <t>1549</t>
  </si>
  <si>
    <t>1546</t>
  </si>
  <si>
    <t>14</t>
  </si>
  <si>
    <t>S1718</t>
  </si>
  <si>
    <t>21094</t>
  </si>
  <si>
    <t>1138</t>
  </si>
  <si>
    <t>1238</t>
  </si>
  <si>
    <t>1241</t>
  </si>
  <si>
    <t>10</t>
  </si>
  <si>
    <t>Nor 3</t>
  </si>
  <si>
    <t>NLC</t>
  </si>
  <si>
    <t>1313</t>
  </si>
  <si>
    <t>1550</t>
  </si>
  <si>
    <t>1548</t>
  </si>
  <si>
    <t>-5</t>
  </si>
  <si>
    <t>Bear Defence</t>
  </si>
  <si>
    <t>S1818</t>
  </si>
  <si>
    <t>1103</t>
  </si>
  <si>
    <t>1210</t>
  </si>
  <si>
    <t>1206</t>
  </si>
  <si>
    <t>13</t>
  </si>
  <si>
    <t>S1918</t>
  </si>
  <si>
    <t>1415</t>
  </si>
  <si>
    <t>1614</t>
  </si>
  <si>
    <t>1610</t>
  </si>
  <si>
    <t>8</t>
  </si>
  <si>
    <t>Lubin Container - Hard to deplane</t>
  </si>
  <si>
    <t>S2018</t>
  </si>
  <si>
    <t>1239</t>
  </si>
  <si>
    <t>1406</t>
  </si>
  <si>
    <t>1402</t>
  </si>
  <si>
    <t>17</t>
  </si>
  <si>
    <t xml:space="preserve">Plane had to re-park due to mechanical problems with ski sticking and fuel hose length </t>
  </si>
  <si>
    <t>S2118</t>
  </si>
  <si>
    <t>1214</t>
  </si>
  <si>
    <t>1332</t>
  </si>
  <si>
    <t>1322</t>
  </si>
  <si>
    <t>11</t>
  </si>
  <si>
    <t>EG009</t>
  </si>
  <si>
    <t>1348</t>
  </si>
  <si>
    <t>1536</t>
  </si>
  <si>
    <t>1509</t>
  </si>
  <si>
    <t>18</t>
  </si>
  <si>
    <t>SFJ&gt;Egrip&gt;SUM&gt;SFJ</t>
  </si>
  <si>
    <t>JSEP Group 1 hour ground time</t>
  </si>
  <si>
    <t>S2218</t>
  </si>
  <si>
    <t>33300</t>
  </si>
  <si>
    <t>1057</t>
  </si>
  <si>
    <t>1318</t>
  </si>
  <si>
    <t>1311</t>
  </si>
  <si>
    <t>CAT 933 - trouble loading had to move the plane to a flat location</t>
  </si>
  <si>
    <t>S2318</t>
  </si>
  <si>
    <t>1018</t>
  </si>
  <si>
    <t>1134</t>
  </si>
  <si>
    <t>1128</t>
  </si>
  <si>
    <t xml:space="preserve">PICO Diesel tank out </t>
  </si>
  <si>
    <t>S2418</t>
  </si>
  <si>
    <t>1158</t>
  </si>
  <si>
    <t>23</t>
  </si>
  <si>
    <t>S2518</t>
  </si>
  <si>
    <t>1558</t>
  </si>
  <si>
    <t xml:space="preserve">EBF panel crate B arrived, LN2 sent out, </t>
  </si>
  <si>
    <t>S2618</t>
  </si>
  <si>
    <t>1337</t>
  </si>
  <si>
    <t>1533</t>
  </si>
  <si>
    <t>1515</t>
  </si>
  <si>
    <t>EBF crate C arrived,  lubin Container sent out - additional ground time to load</t>
  </si>
  <si>
    <t>S2718</t>
  </si>
  <si>
    <t>1151</t>
  </si>
  <si>
    <t>1148</t>
  </si>
  <si>
    <t>Sysco food  in, LN2 in,  2 snow machines sent out</t>
  </si>
  <si>
    <t>Rifle 2 arrival,  Scissor lift out</t>
  </si>
  <si>
    <t>JLG manlift, Rifle 1 arrival and ammo</t>
  </si>
  <si>
    <t>S2818</t>
  </si>
  <si>
    <t>1818</t>
  </si>
  <si>
    <t>1925</t>
  </si>
  <si>
    <t>1917</t>
  </si>
  <si>
    <t>7</t>
  </si>
  <si>
    <t>EBF crate G&amp;D arrival,  NSF flight out</t>
  </si>
  <si>
    <t>S2918</t>
  </si>
  <si>
    <t>1354</t>
  </si>
  <si>
    <t xml:space="preserve">DV visit, Final Flight of season, arctic entry for MT arrival </t>
  </si>
  <si>
    <t>TF/NLC</t>
  </si>
  <si>
    <t>N3</t>
  </si>
  <si>
    <t>1221</t>
  </si>
  <si>
    <t>1309</t>
  </si>
  <si>
    <t>1305</t>
  </si>
  <si>
    <t>-14</t>
  </si>
  <si>
    <t>1320</t>
  </si>
  <si>
    <t>1317</t>
  </si>
  <si>
    <t>-39</t>
  </si>
  <si>
    <t>1st Turn Over flight - delayed two days due to weather</t>
  </si>
  <si>
    <t>2nd Turn Over flight - also delayed two days due to weather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</si>
</sst>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h:mm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9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1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165" fontId="1" fillId="2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0" xfId="0" applyFont="1" applyFill="1" applyBorder="1"/>
    <xf numFmtId="0" fontId="1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5" borderId="2" xfId="0" applyFont="1" applyFill="1" applyBorder="1" applyAlignment="1">
      <alignment horizontal="center" wrapText="1"/>
    </xf>
    <xf numFmtId="0" fontId="5" fillId="5" borderId="1" xfId="0" applyFont="1" applyFill="1" applyBorder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1" fontId="9" fillId="6" borderId="1" xfId="0" applyNumberFormat="1" applyFont="1" applyFill="1" applyBorder="1"/>
    <xf numFmtId="164" fontId="9" fillId="6" borderId="1" xfId="0" applyNumberFormat="1" applyFont="1" applyFill="1" applyBorder="1"/>
    <xf numFmtId="49" fontId="9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2" fillId="0" borderId="1" xfId="1" applyNumberFormat="1" applyFont="1" applyFill="1" applyBorder="1" applyAlignment="1" applyProtection="1">
      <alignment horizontal="center" shrinkToFit="1"/>
    </xf>
    <xf numFmtId="49" fontId="11" fillId="0" borderId="3" xfId="1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5" fillId="7" borderId="1" xfId="0" applyNumberFormat="1" applyFont="1" applyFill="1" applyBorder="1"/>
    <xf numFmtId="1" fontId="0" fillId="7" borderId="1" xfId="0" applyNumberFormat="1" applyFill="1" applyBorder="1"/>
    <xf numFmtId="164" fontId="0" fillId="0" borderId="1" xfId="0" applyNumberForma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49" fontId="12" fillId="0" borderId="3" xfId="1" applyNumberFormat="1" applyFont="1" applyFill="1" applyBorder="1" applyAlignment="1">
      <alignment horizontal="left"/>
    </xf>
    <xf numFmtId="49" fontId="2" fillId="4" borderId="12" xfId="0" applyNumberFormat="1" applyFont="1" applyFill="1" applyBorder="1" applyAlignment="1">
      <alignment horizont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topLeftCell="E1" zoomScale="90" zoomScaleNormal="90" workbookViewId="0">
      <pane ySplit="4" topLeftCell="A29" activePane="bottomLeft" state="frozen"/>
      <selection pane="bottomLeft" activeCell="M33" sqref="M33"/>
    </sheetView>
  </sheetViews>
  <sheetFormatPr defaultRowHeight="15" x14ac:dyDescent="0.25"/>
  <cols>
    <col min="1" max="1" width="5.42578125" style="1" customWidth="1"/>
    <col min="2" max="2" width="11.140625" style="2" customWidth="1"/>
    <col min="3" max="3" width="16.140625" style="3" customWidth="1"/>
    <col min="4" max="4" width="11.140625" style="3" customWidth="1"/>
    <col min="5" max="5" width="11.140625" style="80" customWidth="1"/>
    <col min="6" max="6" width="11.140625" style="18" customWidth="1"/>
    <col min="7" max="8" width="7.28515625" style="44" customWidth="1"/>
    <col min="9" max="12" width="11.140625" style="44" customWidth="1"/>
    <col min="13" max="13" width="11.140625" style="3" customWidth="1"/>
    <col min="14" max="15" width="7.42578125" customWidth="1"/>
    <col min="16" max="16" width="8.28515625" style="3" customWidth="1"/>
    <col min="18" max="18" width="15.7109375" style="44" customWidth="1"/>
    <col min="19" max="19" width="58" customWidth="1"/>
    <col min="20" max="27" width="10.7109375" customWidth="1"/>
    <col min="28" max="28" width="15.140625" style="44" customWidth="1"/>
  </cols>
  <sheetData>
    <row r="1" spans="1:28" s="4" customFormat="1" ht="18" x14ac:dyDescent="0.25">
      <c r="A1" s="8" t="s">
        <v>55</v>
      </c>
      <c r="B1" s="9"/>
      <c r="C1" s="10"/>
      <c r="D1" s="10"/>
      <c r="E1" s="77"/>
      <c r="F1" s="16"/>
      <c r="G1" s="40"/>
      <c r="H1" s="40"/>
      <c r="I1" s="40"/>
      <c r="J1" s="40"/>
      <c r="K1" s="40"/>
      <c r="L1" s="40"/>
      <c r="M1" s="10"/>
      <c r="N1" s="11"/>
      <c r="O1" s="11"/>
      <c r="P1" s="10"/>
      <c r="Q1" s="11"/>
      <c r="R1" s="40"/>
      <c r="S1" s="11"/>
      <c r="T1" s="21" t="s">
        <v>28</v>
      </c>
      <c r="U1" s="22"/>
      <c r="V1" s="22"/>
      <c r="W1" s="22"/>
      <c r="X1" s="22"/>
      <c r="Y1" s="22"/>
      <c r="Z1" s="22"/>
      <c r="AA1" s="22"/>
      <c r="AB1" s="47"/>
    </row>
    <row r="2" spans="1:28" s="5" customFormat="1" x14ac:dyDescent="0.25">
      <c r="A2" s="12" t="s">
        <v>0</v>
      </c>
      <c r="B2" s="13"/>
      <c r="C2" s="14"/>
      <c r="D2" s="14"/>
      <c r="E2" s="78"/>
      <c r="F2" s="17"/>
      <c r="G2" s="41"/>
      <c r="H2" s="41"/>
      <c r="I2" s="41"/>
      <c r="J2" s="41"/>
      <c r="K2" s="41"/>
      <c r="L2" s="41"/>
      <c r="M2" s="14"/>
      <c r="N2" s="15"/>
      <c r="O2" s="15"/>
      <c r="P2" s="14"/>
      <c r="Q2" s="15"/>
      <c r="R2" s="41"/>
      <c r="S2" s="15"/>
      <c r="T2" s="23" t="s">
        <v>27</v>
      </c>
      <c r="U2" s="24"/>
      <c r="V2" s="24"/>
      <c r="W2" s="24"/>
      <c r="X2" s="24"/>
      <c r="Y2" s="24"/>
      <c r="Z2" s="24"/>
      <c r="AA2" s="25"/>
      <c r="AB2" s="51" t="s">
        <v>40</v>
      </c>
    </row>
    <row r="3" spans="1:28" s="6" customFormat="1" ht="60" x14ac:dyDescent="0.25">
      <c r="A3" s="61" t="s">
        <v>1</v>
      </c>
      <c r="B3" s="52" t="s">
        <v>10</v>
      </c>
      <c r="C3" s="63" t="s">
        <v>11</v>
      </c>
      <c r="D3" s="53" t="s">
        <v>12</v>
      </c>
      <c r="E3" s="79" t="s">
        <v>2</v>
      </c>
      <c r="F3" s="66" t="s">
        <v>26</v>
      </c>
      <c r="G3" s="54" t="s">
        <v>9</v>
      </c>
      <c r="H3" s="68" t="s">
        <v>8</v>
      </c>
      <c r="I3" s="54" t="s">
        <v>7</v>
      </c>
      <c r="J3" s="68" t="s">
        <v>6</v>
      </c>
      <c r="K3" s="70" t="s">
        <v>5</v>
      </c>
      <c r="L3" s="55" t="s">
        <v>4</v>
      </c>
      <c r="M3" s="53" t="s">
        <v>3</v>
      </c>
      <c r="N3" s="68" t="s">
        <v>13</v>
      </c>
      <c r="O3" s="54" t="s">
        <v>14</v>
      </c>
      <c r="P3" s="94" t="s">
        <v>15</v>
      </c>
      <c r="Q3" s="54" t="s">
        <v>49</v>
      </c>
      <c r="R3" s="68" t="s">
        <v>16</v>
      </c>
      <c r="S3" s="55" t="s">
        <v>17</v>
      </c>
      <c r="T3" s="20" t="s">
        <v>18</v>
      </c>
      <c r="U3" s="20" t="s">
        <v>21</v>
      </c>
      <c r="V3" s="20" t="s">
        <v>5</v>
      </c>
      <c r="W3" s="26" t="s">
        <v>19</v>
      </c>
      <c r="X3" s="20" t="s">
        <v>22</v>
      </c>
      <c r="Y3" s="20" t="s">
        <v>23</v>
      </c>
      <c r="Z3" s="20" t="s">
        <v>4</v>
      </c>
      <c r="AA3" s="26" t="s">
        <v>20</v>
      </c>
      <c r="AB3" s="48" t="s">
        <v>44</v>
      </c>
    </row>
    <row r="4" spans="1:28" s="28" customFormat="1" ht="45" customHeight="1" x14ac:dyDescent="0.2">
      <c r="A4" s="62"/>
      <c r="B4" s="56"/>
      <c r="C4" s="64"/>
      <c r="D4" s="57"/>
      <c r="E4" s="95" t="s">
        <v>24</v>
      </c>
      <c r="F4" s="96"/>
      <c r="G4" s="58"/>
      <c r="H4" s="69"/>
      <c r="I4" s="58" t="s">
        <v>34</v>
      </c>
      <c r="J4" s="69" t="s">
        <v>25</v>
      </c>
      <c r="K4" s="97" t="s">
        <v>48</v>
      </c>
      <c r="L4" s="98"/>
      <c r="M4" s="57" t="s">
        <v>35</v>
      </c>
      <c r="N4" s="71" t="s">
        <v>36</v>
      </c>
      <c r="O4" s="59" t="s">
        <v>37</v>
      </c>
      <c r="P4" s="64"/>
      <c r="Q4" s="59" t="s">
        <v>38</v>
      </c>
      <c r="R4" s="69"/>
      <c r="S4" s="60" t="s">
        <v>39</v>
      </c>
      <c r="T4" s="29" t="s">
        <v>41</v>
      </c>
      <c r="U4" s="29" t="s">
        <v>42</v>
      </c>
      <c r="V4" s="29" t="s">
        <v>43</v>
      </c>
      <c r="W4" s="30"/>
      <c r="X4" s="29" t="s">
        <v>41</v>
      </c>
      <c r="Y4" s="29" t="s">
        <v>42</v>
      </c>
      <c r="Z4" s="29" t="s">
        <v>43</v>
      </c>
      <c r="AA4" s="30"/>
      <c r="AB4" s="49"/>
    </row>
    <row r="5" spans="1:28" s="31" customFormat="1" ht="12" x14ac:dyDescent="0.2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5">
        <v>1145</v>
      </c>
      <c r="N5" s="32">
        <v>1</v>
      </c>
      <c r="O5" s="32"/>
      <c r="P5" s="76"/>
      <c r="Q5" s="32"/>
      <c r="R5" s="42" t="s">
        <v>32</v>
      </c>
      <c r="S5" s="32" t="s">
        <v>33</v>
      </c>
      <c r="T5" s="32"/>
      <c r="U5" s="32"/>
      <c r="V5" s="32"/>
      <c r="W5" s="32"/>
      <c r="X5" s="32"/>
      <c r="Y5" s="32"/>
      <c r="Z5" s="32"/>
      <c r="AA5" s="32"/>
      <c r="AB5" s="42"/>
    </row>
    <row r="6" spans="1:28" s="7" customFormat="1" ht="12" x14ac:dyDescent="0.2">
      <c r="A6" s="37">
        <v>1</v>
      </c>
      <c r="B6" s="73">
        <v>43140</v>
      </c>
      <c r="C6" s="74" t="s">
        <v>51</v>
      </c>
      <c r="D6" s="74" t="s">
        <v>61</v>
      </c>
      <c r="E6" s="38" t="s">
        <v>56</v>
      </c>
      <c r="F6" s="38" t="s">
        <v>57</v>
      </c>
      <c r="G6" s="43">
        <v>4</v>
      </c>
      <c r="H6" s="43">
        <v>1</v>
      </c>
      <c r="I6" s="43">
        <v>0</v>
      </c>
      <c r="J6" s="43">
        <v>178</v>
      </c>
      <c r="K6" s="43">
        <v>175</v>
      </c>
      <c r="L6" s="43">
        <v>300</v>
      </c>
      <c r="M6" s="74" t="s">
        <v>58</v>
      </c>
      <c r="N6" s="43">
        <v>1</v>
      </c>
      <c r="O6" s="43" t="s">
        <v>54</v>
      </c>
      <c r="P6" s="74" t="s">
        <v>59</v>
      </c>
      <c r="Q6" s="43" t="s">
        <v>54</v>
      </c>
      <c r="R6" s="43" t="s">
        <v>47</v>
      </c>
      <c r="S6" s="39" t="s">
        <v>60</v>
      </c>
      <c r="T6" s="19">
        <f>G6*210</f>
        <v>840</v>
      </c>
      <c r="U6" s="19">
        <f>I6*7</f>
        <v>0</v>
      </c>
      <c r="V6" s="19">
        <f>K6</f>
        <v>175</v>
      </c>
      <c r="W6" s="27">
        <f>SUM(T6:V6)</f>
        <v>1015</v>
      </c>
      <c r="X6" s="19">
        <f>H6*210</f>
        <v>210</v>
      </c>
      <c r="Y6" s="19">
        <f>J6*7</f>
        <v>1246</v>
      </c>
      <c r="Z6" s="19">
        <f>L6</f>
        <v>300</v>
      </c>
      <c r="AA6" s="27">
        <f>SUM(X6:Z6)</f>
        <v>1756</v>
      </c>
      <c r="AB6" s="50"/>
    </row>
    <row r="7" spans="1:28" s="7" customFormat="1" ht="12" x14ac:dyDescent="0.2">
      <c r="A7" s="37">
        <v>2</v>
      </c>
      <c r="B7" s="73">
        <v>43149</v>
      </c>
      <c r="C7" s="74" t="s">
        <v>51</v>
      </c>
      <c r="D7" s="74" t="s">
        <v>61</v>
      </c>
      <c r="E7" s="38" t="s">
        <v>62</v>
      </c>
      <c r="F7" s="38" t="s">
        <v>63</v>
      </c>
      <c r="G7" s="43">
        <v>0</v>
      </c>
      <c r="H7" s="43">
        <v>3</v>
      </c>
      <c r="I7" s="43">
        <v>0</v>
      </c>
      <c r="J7" s="43">
        <v>238</v>
      </c>
      <c r="K7" s="43">
        <v>500</v>
      </c>
      <c r="L7" s="43">
        <v>0</v>
      </c>
      <c r="M7" s="74" t="s">
        <v>64</v>
      </c>
      <c r="N7" s="43">
        <v>1</v>
      </c>
      <c r="O7" s="43" t="s">
        <v>54</v>
      </c>
      <c r="P7" s="74" t="s">
        <v>65</v>
      </c>
      <c r="Q7" s="43" t="s">
        <v>54</v>
      </c>
      <c r="R7" s="43" t="s">
        <v>47</v>
      </c>
      <c r="S7" s="39" t="s">
        <v>66</v>
      </c>
      <c r="T7" s="19">
        <f t="shared" ref="T7:T51" si="0">G7*210</f>
        <v>0</v>
      </c>
      <c r="U7" s="19">
        <f t="shared" ref="U7:U51" si="1">I7*7</f>
        <v>0</v>
      </c>
      <c r="V7" s="19">
        <f t="shared" ref="V7:V51" si="2">K7</f>
        <v>500</v>
      </c>
      <c r="W7" s="27">
        <f t="shared" ref="W7:W51" si="3">SUM(T7:V7)</f>
        <v>500</v>
      </c>
      <c r="X7" s="19">
        <f t="shared" ref="X7:X51" si="4">H7*210</f>
        <v>630</v>
      </c>
      <c r="Y7" s="19">
        <f t="shared" ref="Y7:Y51" si="5">J7*7</f>
        <v>1666</v>
      </c>
      <c r="Z7" s="19">
        <f t="shared" ref="Z7:Z51" si="6">L7</f>
        <v>0</v>
      </c>
      <c r="AA7" s="27">
        <f t="shared" ref="AA7:AA51" si="7">SUM(X7:Z7)</f>
        <v>2296</v>
      </c>
      <c r="AB7" s="50"/>
    </row>
    <row r="8" spans="1:28" s="7" customFormat="1" ht="12" x14ac:dyDescent="0.2">
      <c r="A8" s="37">
        <v>3</v>
      </c>
      <c r="B8" s="73">
        <v>43185</v>
      </c>
      <c r="C8" s="74" t="s">
        <v>67</v>
      </c>
      <c r="D8" s="74" t="s">
        <v>68</v>
      </c>
      <c r="E8" s="38" t="s">
        <v>69</v>
      </c>
      <c r="F8" s="38" t="s">
        <v>70</v>
      </c>
      <c r="G8" s="43">
        <v>4</v>
      </c>
      <c r="H8" s="43">
        <v>1</v>
      </c>
      <c r="I8" s="43">
        <v>0</v>
      </c>
      <c r="J8" s="43">
        <v>235</v>
      </c>
      <c r="K8" s="43">
        <v>150</v>
      </c>
      <c r="L8" s="43">
        <v>0</v>
      </c>
      <c r="M8" s="74" t="s">
        <v>71</v>
      </c>
      <c r="N8" s="43">
        <v>1</v>
      </c>
      <c r="O8" s="43" t="s">
        <v>54</v>
      </c>
      <c r="P8" s="74" t="s">
        <v>72</v>
      </c>
      <c r="Q8" s="43" t="s">
        <v>54</v>
      </c>
      <c r="R8" s="43" t="s">
        <v>47</v>
      </c>
      <c r="S8" s="93" t="s">
        <v>73</v>
      </c>
      <c r="T8" s="19">
        <f t="shared" si="0"/>
        <v>840</v>
      </c>
      <c r="U8" s="19">
        <f t="shared" si="1"/>
        <v>0</v>
      </c>
      <c r="V8" s="19">
        <f t="shared" si="2"/>
        <v>150</v>
      </c>
      <c r="W8" s="27">
        <f t="shared" si="3"/>
        <v>990</v>
      </c>
      <c r="X8" s="19">
        <f t="shared" si="4"/>
        <v>210</v>
      </c>
      <c r="Y8" s="19">
        <f t="shared" si="5"/>
        <v>1645</v>
      </c>
      <c r="Z8" s="19">
        <f t="shared" si="6"/>
        <v>0</v>
      </c>
      <c r="AA8" s="27">
        <f t="shared" si="7"/>
        <v>1855</v>
      </c>
      <c r="AB8" s="50"/>
    </row>
    <row r="9" spans="1:28" s="7" customFormat="1" ht="12.75" x14ac:dyDescent="0.2">
      <c r="A9" s="37">
        <v>4</v>
      </c>
      <c r="B9" s="73">
        <v>43215</v>
      </c>
      <c r="C9" s="74" t="s">
        <v>74</v>
      </c>
      <c r="D9" s="74" t="s">
        <v>75</v>
      </c>
      <c r="E9" s="38" t="s">
        <v>76</v>
      </c>
      <c r="F9" s="38" t="s">
        <v>77</v>
      </c>
      <c r="G9" s="43">
        <v>12</v>
      </c>
      <c r="H9" s="43">
        <v>0</v>
      </c>
      <c r="I9" s="43">
        <v>0</v>
      </c>
      <c r="J9" s="43">
        <v>0</v>
      </c>
      <c r="K9" s="43">
        <v>16569</v>
      </c>
      <c r="L9" s="43" t="s">
        <v>78</v>
      </c>
      <c r="M9" s="74" t="s">
        <v>79</v>
      </c>
      <c r="N9" s="43">
        <v>1</v>
      </c>
      <c r="O9" s="43" t="s">
        <v>80</v>
      </c>
      <c r="P9" s="74" t="s">
        <v>81</v>
      </c>
      <c r="Q9" s="43">
        <v>51</v>
      </c>
      <c r="R9" s="45" t="s">
        <v>32</v>
      </c>
      <c r="S9" s="46" t="s">
        <v>82</v>
      </c>
      <c r="T9" s="19">
        <f t="shared" si="0"/>
        <v>2520</v>
      </c>
      <c r="U9" s="19">
        <f t="shared" si="1"/>
        <v>0</v>
      </c>
      <c r="V9" s="19">
        <f t="shared" si="2"/>
        <v>16569</v>
      </c>
      <c r="W9" s="27">
        <f t="shared" si="3"/>
        <v>19089</v>
      </c>
      <c r="X9" s="19">
        <f t="shared" si="4"/>
        <v>0</v>
      </c>
      <c r="Y9" s="19">
        <f t="shared" si="5"/>
        <v>0</v>
      </c>
      <c r="Z9" s="19" t="str">
        <f t="shared" si="6"/>
        <v>2500?</v>
      </c>
      <c r="AA9" s="27">
        <f t="shared" si="7"/>
        <v>0</v>
      </c>
      <c r="AB9" s="50"/>
    </row>
    <row r="10" spans="1:28" s="7" customFormat="1" ht="12" x14ac:dyDescent="0.2">
      <c r="A10" s="37">
        <v>5</v>
      </c>
      <c r="B10" s="73">
        <v>43217</v>
      </c>
      <c r="C10" s="74" t="s">
        <v>83</v>
      </c>
      <c r="D10" s="74" t="s">
        <v>84</v>
      </c>
      <c r="E10" s="38" t="s">
        <v>85</v>
      </c>
      <c r="F10" s="38" t="s">
        <v>86</v>
      </c>
      <c r="G10" s="43">
        <v>6</v>
      </c>
      <c r="H10" s="43">
        <v>0</v>
      </c>
      <c r="I10" s="43">
        <v>996</v>
      </c>
      <c r="J10" s="43">
        <v>0</v>
      </c>
      <c r="K10" s="43">
        <v>15610</v>
      </c>
      <c r="L10" s="43">
        <v>4500</v>
      </c>
      <c r="M10" s="74" t="s">
        <v>87</v>
      </c>
      <c r="N10" s="43">
        <v>1</v>
      </c>
      <c r="O10" s="43" t="s">
        <v>80</v>
      </c>
      <c r="P10" s="74" t="s">
        <v>88</v>
      </c>
      <c r="Q10" s="43">
        <v>51</v>
      </c>
      <c r="R10" s="43" t="s">
        <v>32</v>
      </c>
      <c r="S10" s="39" t="s">
        <v>89</v>
      </c>
      <c r="T10" s="19">
        <f t="shared" si="0"/>
        <v>1260</v>
      </c>
      <c r="U10" s="19">
        <f t="shared" si="1"/>
        <v>6972</v>
      </c>
      <c r="V10" s="19">
        <f t="shared" si="2"/>
        <v>15610</v>
      </c>
      <c r="W10" s="27">
        <f t="shared" si="3"/>
        <v>23842</v>
      </c>
      <c r="X10" s="19">
        <f t="shared" si="4"/>
        <v>0</v>
      </c>
      <c r="Y10" s="19">
        <f t="shared" si="5"/>
        <v>0</v>
      </c>
      <c r="Z10" s="19">
        <f t="shared" si="6"/>
        <v>4500</v>
      </c>
      <c r="AA10" s="27">
        <f t="shared" si="7"/>
        <v>4500</v>
      </c>
      <c r="AB10" s="50"/>
    </row>
    <row r="11" spans="1:28" s="7" customFormat="1" ht="12" x14ac:dyDescent="0.2">
      <c r="A11" s="37">
        <v>6</v>
      </c>
      <c r="B11" s="73">
        <v>43220</v>
      </c>
      <c r="C11" s="74" t="s">
        <v>90</v>
      </c>
      <c r="D11" s="74" t="s">
        <v>84</v>
      </c>
      <c r="E11" s="38" t="s">
        <v>63</v>
      </c>
      <c r="F11" s="38" t="s">
        <v>69</v>
      </c>
      <c r="G11" s="43">
        <v>0</v>
      </c>
      <c r="H11" s="43">
        <v>0</v>
      </c>
      <c r="I11" s="43">
        <v>386</v>
      </c>
      <c r="J11" s="43">
        <v>0</v>
      </c>
      <c r="K11" s="43">
        <v>22178</v>
      </c>
      <c r="L11" s="43">
        <v>6404</v>
      </c>
      <c r="M11" s="74" t="s">
        <v>97</v>
      </c>
      <c r="N11" s="43">
        <v>1</v>
      </c>
      <c r="O11" s="43" t="s">
        <v>80</v>
      </c>
      <c r="P11" s="74" t="s">
        <v>100</v>
      </c>
      <c r="Q11" s="43">
        <v>51</v>
      </c>
      <c r="R11" s="45" t="s">
        <v>32</v>
      </c>
      <c r="S11" s="39" t="s">
        <v>103</v>
      </c>
      <c r="T11" s="19">
        <f t="shared" si="0"/>
        <v>0</v>
      </c>
      <c r="U11" s="19">
        <f t="shared" si="1"/>
        <v>2702</v>
      </c>
      <c r="V11" s="19">
        <f t="shared" si="2"/>
        <v>22178</v>
      </c>
      <c r="W11" s="27">
        <f t="shared" si="3"/>
        <v>24880</v>
      </c>
      <c r="X11" s="19">
        <f t="shared" si="4"/>
        <v>0</v>
      </c>
      <c r="Y11" s="19">
        <f t="shared" si="5"/>
        <v>0</v>
      </c>
      <c r="Z11" s="19">
        <f t="shared" si="6"/>
        <v>6404</v>
      </c>
      <c r="AA11" s="27">
        <f t="shared" si="7"/>
        <v>6404</v>
      </c>
      <c r="AB11" s="50"/>
    </row>
    <row r="12" spans="1:28" s="7" customFormat="1" ht="12" x14ac:dyDescent="0.2">
      <c r="A12" s="37">
        <v>7</v>
      </c>
      <c r="B12" s="73">
        <v>43220</v>
      </c>
      <c r="C12" s="74" t="s">
        <v>91</v>
      </c>
      <c r="D12" s="74" t="s">
        <v>75</v>
      </c>
      <c r="E12" s="38" t="s">
        <v>93</v>
      </c>
      <c r="F12" s="38" t="s">
        <v>95</v>
      </c>
      <c r="G12" s="43">
        <v>0</v>
      </c>
      <c r="H12" s="43">
        <v>1</v>
      </c>
      <c r="I12" s="43">
        <v>1912</v>
      </c>
      <c r="J12" s="43">
        <v>0</v>
      </c>
      <c r="K12" s="43">
        <v>11280</v>
      </c>
      <c r="L12" s="43">
        <v>3800</v>
      </c>
      <c r="M12" s="74" t="s">
        <v>98</v>
      </c>
      <c r="N12" s="43">
        <v>1</v>
      </c>
      <c r="O12" s="43" t="s">
        <v>80</v>
      </c>
      <c r="P12" s="74" t="s">
        <v>100</v>
      </c>
      <c r="Q12" s="43">
        <v>51</v>
      </c>
      <c r="R12" s="43" t="s">
        <v>32</v>
      </c>
      <c r="S12" s="39"/>
      <c r="T12" s="19">
        <f t="shared" si="0"/>
        <v>0</v>
      </c>
      <c r="U12" s="19">
        <f t="shared" si="1"/>
        <v>13384</v>
      </c>
      <c r="V12" s="19">
        <f t="shared" si="2"/>
        <v>11280</v>
      </c>
      <c r="W12" s="27">
        <f t="shared" si="3"/>
        <v>24664</v>
      </c>
      <c r="X12" s="19">
        <f t="shared" si="4"/>
        <v>210</v>
      </c>
      <c r="Y12" s="19">
        <f t="shared" si="5"/>
        <v>0</v>
      </c>
      <c r="Z12" s="19">
        <f t="shared" si="6"/>
        <v>3800</v>
      </c>
      <c r="AA12" s="27">
        <f t="shared" si="7"/>
        <v>4010</v>
      </c>
      <c r="AB12" s="50" t="s">
        <v>53</v>
      </c>
    </row>
    <row r="13" spans="1:28" s="7" customFormat="1" ht="12" x14ac:dyDescent="0.2">
      <c r="A13" s="37">
        <v>8</v>
      </c>
      <c r="B13" s="73">
        <v>43221</v>
      </c>
      <c r="C13" s="74" t="s">
        <v>92</v>
      </c>
      <c r="D13" s="74" t="s">
        <v>84</v>
      </c>
      <c r="E13" s="38" t="s">
        <v>94</v>
      </c>
      <c r="F13" s="38" t="s">
        <v>96</v>
      </c>
      <c r="G13" s="43">
        <v>0</v>
      </c>
      <c r="H13" s="43">
        <v>3</v>
      </c>
      <c r="I13" s="43">
        <v>452</v>
      </c>
      <c r="J13" s="43">
        <v>0</v>
      </c>
      <c r="K13" s="43">
        <v>21622</v>
      </c>
      <c r="L13" s="43">
        <v>6800</v>
      </c>
      <c r="M13" s="74" t="s">
        <v>99</v>
      </c>
      <c r="N13" s="43">
        <v>1</v>
      </c>
      <c r="O13" s="43" t="s">
        <v>80</v>
      </c>
      <c r="P13" s="74" t="s">
        <v>101</v>
      </c>
      <c r="Q13" s="43">
        <v>51</v>
      </c>
      <c r="R13" s="45" t="s">
        <v>32</v>
      </c>
      <c r="S13" s="39" t="s">
        <v>102</v>
      </c>
      <c r="T13" s="19">
        <f t="shared" si="0"/>
        <v>0</v>
      </c>
      <c r="U13" s="19">
        <f t="shared" si="1"/>
        <v>3164</v>
      </c>
      <c r="V13" s="19">
        <f t="shared" si="2"/>
        <v>21622</v>
      </c>
      <c r="W13" s="27">
        <f t="shared" si="3"/>
        <v>24786</v>
      </c>
      <c r="X13" s="19">
        <f t="shared" si="4"/>
        <v>630</v>
      </c>
      <c r="Y13" s="19">
        <f t="shared" si="5"/>
        <v>0</v>
      </c>
      <c r="Z13" s="19">
        <f t="shared" si="6"/>
        <v>6800</v>
      </c>
      <c r="AA13" s="27">
        <f t="shared" si="7"/>
        <v>7430</v>
      </c>
      <c r="AB13" s="50" t="s">
        <v>52</v>
      </c>
    </row>
    <row r="14" spans="1:28" s="7" customFormat="1" ht="12" x14ac:dyDescent="0.2">
      <c r="A14" s="37">
        <v>9</v>
      </c>
      <c r="B14" s="73">
        <v>43236</v>
      </c>
      <c r="C14" s="74" t="s">
        <v>104</v>
      </c>
      <c r="D14" s="74" t="s">
        <v>105</v>
      </c>
      <c r="E14" s="38" t="s">
        <v>106</v>
      </c>
      <c r="F14" s="38" t="s">
        <v>107</v>
      </c>
      <c r="G14" s="43">
        <v>2</v>
      </c>
      <c r="H14" s="43">
        <v>1</v>
      </c>
      <c r="I14" s="43">
        <v>397</v>
      </c>
      <c r="J14" s="43">
        <v>0</v>
      </c>
      <c r="K14" s="43">
        <v>9232</v>
      </c>
      <c r="L14" s="43">
        <v>258</v>
      </c>
      <c r="M14" s="74" t="s">
        <v>108</v>
      </c>
      <c r="N14" s="43">
        <v>21</v>
      </c>
      <c r="O14" s="43" t="s">
        <v>80</v>
      </c>
      <c r="P14" s="74" t="s">
        <v>65</v>
      </c>
      <c r="Q14" s="43">
        <v>108</v>
      </c>
      <c r="R14" s="45" t="s">
        <v>32</v>
      </c>
      <c r="S14" s="39" t="s">
        <v>109</v>
      </c>
      <c r="T14" s="19">
        <f t="shared" si="0"/>
        <v>420</v>
      </c>
      <c r="U14" s="19">
        <f t="shared" si="1"/>
        <v>2779</v>
      </c>
      <c r="V14" s="19">
        <f t="shared" si="2"/>
        <v>9232</v>
      </c>
      <c r="W14" s="27">
        <f t="shared" si="3"/>
        <v>12431</v>
      </c>
      <c r="X14" s="19">
        <f t="shared" si="4"/>
        <v>210</v>
      </c>
      <c r="Y14" s="19">
        <f t="shared" si="5"/>
        <v>0</v>
      </c>
      <c r="Z14" s="19">
        <f t="shared" si="6"/>
        <v>258</v>
      </c>
      <c r="AA14" s="27">
        <f t="shared" si="7"/>
        <v>468</v>
      </c>
      <c r="AB14" s="50"/>
    </row>
    <row r="15" spans="1:28" s="7" customFormat="1" ht="12" x14ac:dyDescent="0.2">
      <c r="A15" s="37">
        <v>10</v>
      </c>
      <c r="B15" s="73">
        <v>43237</v>
      </c>
      <c r="C15" s="74" t="s">
        <v>110</v>
      </c>
      <c r="D15" s="74" t="s">
        <v>84</v>
      </c>
      <c r="E15" s="38" t="s">
        <v>111</v>
      </c>
      <c r="F15" s="38" t="s">
        <v>112</v>
      </c>
      <c r="G15" s="43">
        <v>4</v>
      </c>
      <c r="H15" s="43">
        <v>0</v>
      </c>
      <c r="I15" s="43">
        <v>1593</v>
      </c>
      <c r="J15" s="43">
        <v>0</v>
      </c>
      <c r="K15" s="43">
        <v>12740</v>
      </c>
      <c r="L15" s="43">
        <v>4650</v>
      </c>
      <c r="M15" s="74" t="s">
        <v>113</v>
      </c>
      <c r="N15" s="43">
        <v>5</v>
      </c>
      <c r="O15" s="43" t="s">
        <v>80</v>
      </c>
      <c r="P15" s="74" t="s">
        <v>114</v>
      </c>
      <c r="Q15" s="43">
        <v>108</v>
      </c>
      <c r="R15" s="45" t="s">
        <v>32</v>
      </c>
      <c r="S15" s="39"/>
      <c r="T15" s="19">
        <f t="shared" si="0"/>
        <v>840</v>
      </c>
      <c r="U15" s="19">
        <f t="shared" si="1"/>
        <v>11151</v>
      </c>
      <c r="V15" s="19">
        <f t="shared" si="2"/>
        <v>12740</v>
      </c>
      <c r="W15" s="27">
        <f t="shared" si="3"/>
        <v>24731</v>
      </c>
      <c r="X15" s="19">
        <f t="shared" si="4"/>
        <v>0</v>
      </c>
      <c r="Y15" s="19">
        <f t="shared" si="5"/>
        <v>0</v>
      </c>
      <c r="Z15" s="19">
        <f t="shared" si="6"/>
        <v>4650</v>
      </c>
      <c r="AA15" s="27">
        <f t="shared" si="7"/>
        <v>4650</v>
      </c>
      <c r="AB15" s="50"/>
    </row>
    <row r="16" spans="1:28" s="7" customFormat="1" ht="12" x14ac:dyDescent="0.2">
      <c r="A16" s="37">
        <v>11</v>
      </c>
      <c r="B16" s="73">
        <v>43238</v>
      </c>
      <c r="C16" s="74" t="s">
        <v>115</v>
      </c>
      <c r="D16" s="74" t="s">
        <v>84</v>
      </c>
      <c r="E16" s="38" t="s">
        <v>116</v>
      </c>
      <c r="F16" s="38" t="s">
        <v>117</v>
      </c>
      <c r="G16" s="43">
        <v>11</v>
      </c>
      <c r="H16" s="43">
        <v>10</v>
      </c>
      <c r="I16" s="43">
        <v>1262</v>
      </c>
      <c r="J16" s="43">
        <v>0</v>
      </c>
      <c r="K16" s="43">
        <v>6560</v>
      </c>
      <c r="L16" s="43">
        <v>5035</v>
      </c>
      <c r="M16" s="74" t="s">
        <v>129</v>
      </c>
      <c r="N16" s="43" t="s">
        <v>119</v>
      </c>
      <c r="O16" s="43" t="s">
        <v>80</v>
      </c>
      <c r="P16" s="74" t="s">
        <v>126</v>
      </c>
      <c r="Q16" s="43">
        <v>108</v>
      </c>
      <c r="R16" s="45" t="s">
        <v>32</v>
      </c>
      <c r="S16" s="39"/>
      <c r="T16" s="19">
        <f t="shared" si="0"/>
        <v>2310</v>
      </c>
      <c r="U16" s="19">
        <f t="shared" si="1"/>
        <v>8834</v>
      </c>
      <c r="V16" s="19">
        <f t="shared" si="2"/>
        <v>6560</v>
      </c>
      <c r="W16" s="27">
        <f t="shared" si="3"/>
        <v>17704</v>
      </c>
      <c r="X16" s="19">
        <f t="shared" si="4"/>
        <v>2100</v>
      </c>
      <c r="Y16" s="19">
        <f t="shared" si="5"/>
        <v>0</v>
      </c>
      <c r="Z16" s="19">
        <f t="shared" si="6"/>
        <v>5035</v>
      </c>
      <c r="AA16" s="27">
        <f t="shared" si="7"/>
        <v>7135</v>
      </c>
      <c r="AB16" s="50"/>
    </row>
    <row r="17" spans="1:28" s="7" customFormat="1" ht="12" x14ac:dyDescent="0.2">
      <c r="A17" s="37">
        <v>12</v>
      </c>
      <c r="B17" s="73">
        <v>43239</v>
      </c>
      <c r="C17" s="74" t="s">
        <v>121</v>
      </c>
      <c r="D17" s="74" t="s">
        <v>105</v>
      </c>
      <c r="E17" s="38" t="s">
        <v>122</v>
      </c>
      <c r="F17" s="38" t="s">
        <v>123</v>
      </c>
      <c r="G17" s="43">
        <v>3</v>
      </c>
      <c r="H17" s="38" t="s">
        <v>124</v>
      </c>
      <c r="I17" s="43">
        <v>431</v>
      </c>
      <c r="J17" s="43">
        <v>0</v>
      </c>
      <c r="K17" s="43">
        <v>21893</v>
      </c>
      <c r="L17" s="43">
        <v>4819</v>
      </c>
      <c r="M17" s="38" t="s">
        <v>125</v>
      </c>
      <c r="N17" s="43">
        <v>1</v>
      </c>
      <c r="O17" s="43" t="s">
        <v>80</v>
      </c>
      <c r="P17" s="74" t="s">
        <v>120</v>
      </c>
      <c r="Q17" s="43">
        <v>108</v>
      </c>
      <c r="R17" s="45" t="s">
        <v>32</v>
      </c>
      <c r="S17" s="39"/>
      <c r="T17" s="19">
        <f t="shared" si="0"/>
        <v>630</v>
      </c>
      <c r="U17" s="19">
        <f t="shared" si="1"/>
        <v>3017</v>
      </c>
      <c r="V17" s="19">
        <f t="shared" si="2"/>
        <v>21893</v>
      </c>
      <c r="W17" s="27">
        <f t="shared" si="3"/>
        <v>25540</v>
      </c>
      <c r="X17" s="19">
        <f t="shared" si="4"/>
        <v>840</v>
      </c>
      <c r="Y17" s="19">
        <f t="shared" si="5"/>
        <v>0</v>
      </c>
      <c r="Z17" s="19">
        <f t="shared" si="6"/>
        <v>4819</v>
      </c>
      <c r="AA17" s="27">
        <f t="shared" si="7"/>
        <v>5659</v>
      </c>
      <c r="AB17" s="50"/>
    </row>
    <row r="18" spans="1:28" s="7" customFormat="1" ht="12" x14ac:dyDescent="0.2">
      <c r="A18" s="37">
        <v>13</v>
      </c>
      <c r="B18" s="73">
        <v>43240</v>
      </c>
      <c r="C18" s="74" t="s">
        <v>127</v>
      </c>
      <c r="D18" s="74" t="s">
        <v>84</v>
      </c>
      <c r="E18" s="38" t="s">
        <v>128</v>
      </c>
      <c r="F18" s="38" t="s">
        <v>118</v>
      </c>
      <c r="G18" s="43">
        <v>0</v>
      </c>
      <c r="H18" s="43">
        <v>0</v>
      </c>
      <c r="I18" s="43">
        <v>1394</v>
      </c>
      <c r="J18" s="43">
        <v>0</v>
      </c>
      <c r="K18" s="43">
        <v>15207</v>
      </c>
      <c r="L18" s="43">
        <v>2800</v>
      </c>
      <c r="M18" s="38" t="s">
        <v>118</v>
      </c>
      <c r="N18" s="43">
        <v>1</v>
      </c>
      <c r="O18" s="43" t="s">
        <v>80</v>
      </c>
      <c r="P18" s="74" t="s">
        <v>126</v>
      </c>
      <c r="Q18" s="43">
        <v>108</v>
      </c>
      <c r="R18" s="45" t="s">
        <v>32</v>
      </c>
      <c r="S18" s="39"/>
      <c r="T18" s="19">
        <f t="shared" si="0"/>
        <v>0</v>
      </c>
      <c r="U18" s="19">
        <f t="shared" si="1"/>
        <v>9758</v>
      </c>
      <c r="V18" s="19">
        <f t="shared" si="2"/>
        <v>15207</v>
      </c>
      <c r="W18" s="27">
        <f t="shared" si="3"/>
        <v>24965</v>
      </c>
      <c r="X18" s="19">
        <f t="shared" si="4"/>
        <v>0</v>
      </c>
      <c r="Y18" s="19">
        <f t="shared" si="5"/>
        <v>0</v>
      </c>
      <c r="Z18" s="19">
        <f t="shared" si="6"/>
        <v>2800</v>
      </c>
      <c r="AA18" s="27">
        <f t="shared" si="7"/>
        <v>2800</v>
      </c>
      <c r="AB18" s="50"/>
    </row>
    <row r="19" spans="1:28" s="7" customFormat="1" ht="12" x14ac:dyDescent="0.2">
      <c r="A19" s="37">
        <v>14</v>
      </c>
      <c r="B19" s="73">
        <v>43241</v>
      </c>
      <c r="C19" s="74" t="s">
        <v>130</v>
      </c>
      <c r="D19" s="74" t="s">
        <v>84</v>
      </c>
      <c r="E19" s="38" t="s">
        <v>131</v>
      </c>
      <c r="F19" s="38" t="s">
        <v>132</v>
      </c>
      <c r="G19" s="43">
        <v>2</v>
      </c>
      <c r="H19" s="38" t="s">
        <v>133</v>
      </c>
      <c r="I19" s="43">
        <v>1918</v>
      </c>
      <c r="J19" s="43">
        <v>0</v>
      </c>
      <c r="K19" s="43">
        <v>6520</v>
      </c>
      <c r="L19" s="43">
        <v>8000</v>
      </c>
      <c r="M19" s="38" t="s">
        <v>134</v>
      </c>
      <c r="N19" s="43">
        <v>1</v>
      </c>
      <c r="O19" s="43" t="s">
        <v>80</v>
      </c>
      <c r="P19" s="74" t="s">
        <v>135</v>
      </c>
      <c r="Q19" s="43">
        <v>108</v>
      </c>
      <c r="R19" s="45" t="s">
        <v>32</v>
      </c>
      <c r="S19" s="39"/>
      <c r="T19" s="19">
        <f t="shared" si="0"/>
        <v>420</v>
      </c>
      <c r="U19" s="19">
        <f t="shared" si="1"/>
        <v>13426</v>
      </c>
      <c r="V19" s="19">
        <f t="shared" si="2"/>
        <v>6520</v>
      </c>
      <c r="W19" s="27">
        <f t="shared" si="3"/>
        <v>20366</v>
      </c>
      <c r="X19" s="19">
        <f t="shared" si="4"/>
        <v>630</v>
      </c>
      <c r="Y19" s="19">
        <f t="shared" si="5"/>
        <v>0</v>
      </c>
      <c r="Z19" s="19">
        <f t="shared" si="6"/>
        <v>8000</v>
      </c>
      <c r="AA19" s="27">
        <f t="shared" si="7"/>
        <v>8630</v>
      </c>
      <c r="AB19" s="50"/>
    </row>
    <row r="20" spans="1:28" s="7" customFormat="1" ht="12" x14ac:dyDescent="0.2">
      <c r="A20" s="37">
        <v>15</v>
      </c>
      <c r="B20" s="73">
        <v>43241</v>
      </c>
      <c r="C20" s="74" t="s">
        <v>67</v>
      </c>
      <c r="D20" s="74" t="s">
        <v>68</v>
      </c>
      <c r="E20" s="38" t="s">
        <v>136</v>
      </c>
      <c r="F20" s="38"/>
      <c r="G20" s="38" t="s">
        <v>137</v>
      </c>
      <c r="H20" s="43"/>
      <c r="I20" s="43"/>
      <c r="J20" s="43">
        <v>331</v>
      </c>
      <c r="K20" s="81"/>
      <c r="L20" s="81"/>
      <c r="M20" s="38"/>
      <c r="N20" s="38"/>
      <c r="O20" s="38"/>
      <c r="P20" s="74"/>
      <c r="Q20" s="43"/>
      <c r="R20" s="43" t="s">
        <v>138</v>
      </c>
      <c r="S20" s="39" t="s">
        <v>144</v>
      </c>
      <c r="T20" s="19">
        <f t="shared" si="0"/>
        <v>1260</v>
      </c>
      <c r="U20" s="19">
        <f t="shared" si="1"/>
        <v>0</v>
      </c>
      <c r="V20" s="19">
        <f t="shared" si="2"/>
        <v>0</v>
      </c>
      <c r="W20" s="27">
        <f t="shared" si="3"/>
        <v>1260</v>
      </c>
      <c r="X20" s="19">
        <f t="shared" si="4"/>
        <v>0</v>
      </c>
      <c r="Y20" s="19">
        <f t="shared" si="5"/>
        <v>2317</v>
      </c>
      <c r="Z20" s="19">
        <f t="shared" si="6"/>
        <v>0</v>
      </c>
      <c r="AA20" s="27">
        <f t="shared" si="7"/>
        <v>2317</v>
      </c>
      <c r="AB20" s="50"/>
    </row>
    <row r="21" spans="1:28" s="7" customFormat="1" ht="12" x14ac:dyDescent="0.2">
      <c r="A21" s="37">
        <v>16</v>
      </c>
      <c r="B21" s="73">
        <v>43242</v>
      </c>
      <c r="C21" s="74" t="s">
        <v>67</v>
      </c>
      <c r="D21" s="74" t="s">
        <v>68</v>
      </c>
      <c r="E21" s="38"/>
      <c r="F21" s="38" t="s">
        <v>139</v>
      </c>
      <c r="G21" s="43"/>
      <c r="H21" s="38" t="s">
        <v>137</v>
      </c>
      <c r="I21" s="43"/>
      <c r="J21" s="43"/>
      <c r="K21" s="81"/>
      <c r="L21" s="81"/>
      <c r="M21" s="38" t="s">
        <v>140</v>
      </c>
      <c r="N21" s="38" t="s">
        <v>141</v>
      </c>
      <c r="O21" s="38"/>
      <c r="P21" s="74" t="s">
        <v>142</v>
      </c>
      <c r="Q21" s="43">
        <v>108</v>
      </c>
      <c r="R21" s="43" t="s">
        <v>143</v>
      </c>
      <c r="S21" s="39"/>
      <c r="T21" s="19">
        <f>G21*G200211</f>
        <v>0</v>
      </c>
      <c r="U21" s="19">
        <f t="shared" si="1"/>
        <v>0</v>
      </c>
      <c r="V21" s="19">
        <f t="shared" si="2"/>
        <v>0</v>
      </c>
      <c r="W21" s="27">
        <f t="shared" si="3"/>
        <v>0</v>
      </c>
      <c r="X21" s="19">
        <f t="shared" si="4"/>
        <v>1260</v>
      </c>
      <c r="Y21" s="19">
        <f t="shared" si="5"/>
        <v>0</v>
      </c>
      <c r="Z21" s="19">
        <f t="shared" si="6"/>
        <v>0</v>
      </c>
      <c r="AA21" s="27">
        <f t="shared" si="7"/>
        <v>1260</v>
      </c>
      <c r="AB21" s="50"/>
    </row>
    <row r="22" spans="1:28" s="7" customFormat="1" ht="12" x14ac:dyDescent="0.2">
      <c r="A22" s="37">
        <v>17</v>
      </c>
      <c r="B22" s="73">
        <v>43243</v>
      </c>
      <c r="C22" s="74" t="s">
        <v>145</v>
      </c>
      <c r="D22" s="74" t="s">
        <v>75</v>
      </c>
      <c r="E22" s="38" t="s">
        <v>57</v>
      </c>
      <c r="F22" s="38" t="s">
        <v>146</v>
      </c>
      <c r="G22" s="43">
        <v>0</v>
      </c>
      <c r="H22" s="43">
        <v>1</v>
      </c>
      <c r="I22" s="43">
        <v>2709</v>
      </c>
      <c r="J22" s="43"/>
      <c r="K22" s="81">
        <v>5220</v>
      </c>
      <c r="L22" s="81">
        <v>3208</v>
      </c>
      <c r="M22" s="38" t="s">
        <v>131</v>
      </c>
      <c r="N22" s="38" t="s">
        <v>141</v>
      </c>
      <c r="O22" s="38"/>
      <c r="P22" s="74" t="s">
        <v>114</v>
      </c>
      <c r="Q22" s="43">
        <v>108</v>
      </c>
      <c r="R22" s="43" t="s">
        <v>32</v>
      </c>
      <c r="S22" s="39"/>
      <c r="T22" s="19">
        <f t="shared" si="0"/>
        <v>0</v>
      </c>
      <c r="U22" s="19">
        <f t="shared" si="1"/>
        <v>18963</v>
      </c>
      <c r="V22" s="19">
        <f t="shared" si="2"/>
        <v>5220</v>
      </c>
      <c r="W22" s="27">
        <f t="shared" si="3"/>
        <v>24183</v>
      </c>
      <c r="X22" s="19">
        <f t="shared" si="4"/>
        <v>210</v>
      </c>
      <c r="Y22" s="19">
        <f t="shared" si="5"/>
        <v>0</v>
      </c>
      <c r="Z22" s="19">
        <f t="shared" si="6"/>
        <v>3208</v>
      </c>
      <c r="AA22" s="27">
        <f t="shared" si="7"/>
        <v>3418</v>
      </c>
      <c r="AB22" s="50"/>
    </row>
    <row r="23" spans="1:28" s="7" customFormat="1" ht="12" x14ac:dyDescent="0.2">
      <c r="A23" s="37">
        <v>18</v>
      </c>
      <c r="B23" s="73">
        <v>43246</v>
      </c>
      <c r="C23" s="74" t="s">
        <v>67</v>
      </c>
      <c r="D23" s="74" t="s">
        <v>147</v>
      </c>
      <c r="E23" s="38" t="s">
        <v>148</v>
      </c>
      <c r="F23" s="38" t="s">
        <v>149</v>
      </c>
      <c r="G23" s="43">
        <v>6</v>
      </c>
      <c r="H23" s="43">
        <v>6</v>
      </c>
      <c r="I23" s="43"/>
      <c r="J23" s="43">
        <v>402</v>
      </c>
      <c r="K23" s="81"/>
      <c r="L23" s="81"/>
      <c r="M23" s="74" t="s">
        <v>150</v>
      </c>
      <c r="N23" s="43">
        <v>1</v>
      </c>
      <c r="O23" s="43"/>
      <c r="P23" s="74" t="s">
        <v>151</v>
      </c>
      <c r="Q23" s="43"/>
      <c r="R23" s="43" t="s">
        <v>152</v>
      </c>
      <c r="S23" s="39" t="s">
        <v>153</v>
      </c>
      <c r="T23" s="19">
        <f t="shared" si="0"/>
        <v>1260</v>
      </c>
      <c r="U23" s="19">
        <f t="shared" si="1"/>
        <v>0</v>
      </c>
      <c r="V23" s="19">
        <f t="shared" si="2"/>
        <v>0</v>
      </c>
      <c r="W23" s="27">
        <f t="shared" si="3"/>
        <v>1260</v>
      </c>
      <c r="X23" s="19">
        <f t="shared" si="4"/>
        <v>1260</v>
      </c>
      <c r="Y23" s="19">
        <f t="shared" si="5"/>
        <v>2814</v>
      </c>
      <c r="Z23" s="19">
        <f t="shared" si="6"/>
        <v>0</v>
      </c>
      <c r="AA23" s="27">
        <f t="shared" si="7"/>
        <v>4074</v>
      </c>
      <c r="AB23" s="50"/>
    </row>
    <row r="24" spans="1:28" s="7" customFormat="1" ht="12" x14ac:dyDescent="0.2">
      <c r="A24" s="37">
        <v>19</v>
      </c>
      <c r="B24" s="73">
        <v>43254</v>
      </c>
      <c r="C24" s="74" t="s">
        <v>154</v>
      </c>
      <c r="D24" s="74" t="s">
        <v>155</v>
      </c>
      <c r="E24" s="38" t="s">
        <v>156</v>
      </c>
      <c r="F24" s="38" t="s">
        <v>157</v>
      </c>
      <c r="G24" s="43">
        <v>14</v>
      </c>
      <c r="H24" s="43">
        <v>0</v>
      </c>
      <c r="I24" s="43">
        <v>1529</v>
      </c>
      <c r="J24" s="43">
        <v>3875</v>
      </c>
      <c r="K24" s="7">
        <v>9030</v>
      </c>
      <c r="L24" s="43">
        <v>3875</v>
      </c>
      <c r="M24" s="43">
        <v>1240</v>
      </c>
      <c r="N24" s="43">
        <v>1</v>
      </c>
      <c r="O24" s="43"/>
      <c r="P24" s="74" t="s">
        <v>141</v>
      </c>
      <c r="Q24" s="43"/>
      <c r="R24" s="45" t="s">
        <v>32</v>
      </c>
      <c r="S24" s="39"/>
      <c r="T24" s="19">
        <f t="shared" si="0"/>
        <v>2940</v>
      </c>
      <c r="U24" s="19">
        <f t="shared" si="1"/>
        <v>10703</v>
      </c>
      <c r="V24" s="19">
        <f>L24</f>
        <v>3875</v>
      </c>
      <c r="W24" s="27">
        <f t="shared" si="3"/>
        <v>17518</v>
      </c>
      <c r="X24" s="19">
        <f t="shared" si="4"/>
        <v>0</v>
      </c>
      <c r="Y24" s="19">
        <f t="shared" si="5"/>
        <v>27125</v>
      </c>
      <c r="Z24" s="19">
        <f>M24</f>
        <v>1240</v>
      </c>
      <c r="AA24" s="27">
        <f t="shared" si="7"/>
        <v>28365</v>
      </c>
      <c r="AB24" s="50"/>
    </row>
    <row r="25" spans="1:28" s="7" customFormat="1" ht="12" x14ac:dyDescent="0.2">
      <c r="A25" s="37">
        <v>20</v>
      </c>
      <c r="B25" s="73">
        <v>43258</v>
      </c>
      <c r="C25" s="74" t="s">
        <v>158</v>
      </c>
      <c r="D25" s="74" t="s">
        <v>159</v>
      </c>
      <c r="E25" s="38" t="s">
        <v>160</v>
      </c>
      <c r="F25" s="38" t="s">
        <v>161</v>
      </c>
      <c r="G25" s="43">
        <v>3</v>
      </c>
      <c r="H25" s="43">
        <v>0</v>
      </c>
      <c r="I25" s="43">
        <v>2490</v>
      </c>
      <c r="J25" s="43">
        <v>4800</v>
      </c>
      <c r="K25" s="81">
        <v>11710</v>
      </c>
      <c r="L25" s="81">
        <v>4800</v>
      </c>
      <c r="M25" s="74" t="s">
        <v>162</v>
      </c>
      <c r="N25" s="43">
        <v>1</v>
      </c>
      <c r="O25" s="43"/>
      <c r="P25" s="74" t="s">
        <v>163</v>
      </c>
      <c r="Q25" s="43">
        <v>108</v>
      </c>
      <c r="R25" s="45" t="s">
        <v>32</v>
      </c>
      <c r="S25" s="39"/>
      <c r="T25" s="19">
        <f t="shared" si="0"/>
        <v>630</v>
      </c>
      <c r="U25" s="19">
        <f t="shared" si="1"/>
        <v>17430</v>
      </c>
      <c r="V25" s="19">
        <f t="shared" si="2"/>
        <v>11710</v>
      </c>
      <c r="W25" s="27">
        <f t="shared" si="3"/>
        <v>29770</v>
      </c>
      <c r="X25" s="19">
        <f t="shared" si="4"/>
        <v>0</v>
      </c>
      <c r="Y25" s="19">
        <f t="shared" si="5"/>
        <v>33600</v>
      </c>
      <c r="Z25" s="19">
        <f t="shared" si="6"/>
        <v>4800</v>
      </c>
      <c r="AA25" s="27">
        <f t="shared" si="7"/>
        <v>38400</v>
      </c>
      <c r="AB25" s="50"/>
    </row>
    <row r="26" spans="1:28" s="7" customFormat="1" ht="12" x14ac:dyDescent="0.2">
      <c r="A26" s="37">
        <v>21</v>
      </c>
      <c r="B26" s="73">
        <v>43260</v>
      </c>
      <c r="C26" s="74" t="s">
        <v>164</v>
      </c>
      <c r="D26" s="74" t="s">
        <v>165</v>
      </c>
      <c r="E26" s="38" t="s">
        <v>167</v>
      </c>
      <c r="F26" s="38" t="s">
        <v>166</v>
      </c>
      <c r="G26" s="43">
        <v>1</v>
      </c>
      <c r="H26" s="43">
        <v>3</v>
      </c>
      <c r="I26" s="43">
        <v>4131</v>
      </c>
      <c r="J26" s="43"/>
      <c r="K26" s="81">
        <v>0</v>
      </c>
      <c r="L26" s="81">
        <v>3210</v>
      </c>
      <c r="M26" s="74" t="s">
        <v>168</v>
      </c>
      <c r="N26" s="38" t="s">
        <v>141</v>
      </c>
      <c r="O26" s="38"/>
      <c r="P26" s="74" t="s">
        <v>124</v>
      </c>
      <c r="Q26" s="43">
        <v>108</v>
      </c>
      <c r="R26" s="45" t="s">
        <v>32</v>
      </c>
      <c r="S26" s="39"/>
      <c r="T26" s="19">
        <f t="shared" si="0"/>
        <v>210</v>
      </c>
      <c r="U26" s="19">
        <f t="shared" si="1"/>
        <v>28917</v>
      </c>
      <c r="V26" s="19">
        <f t="shared" si="2"/>
        <v>0</v>
      </c>
      <c r="W26" s="27">
        <f t="shared" si="3"/>
        <v>29127</v>
      </c>
      <c r="X26" s="19">
        <f t="shared" si="4"/>
        <v>630</v>
      </c>
      <c r="Y26" s="19">
        <f t="shared" si="5"/>
        <v>0</v>
      </c>
      <c r="Z26" s="19">
        <f t="shared" si="6"/>
        <v>3210</v>
      </c>
      <c r="AA26" s="27">
        <f t="shared" si="7"/>
        <v>3840</v>
      </c>
      <c r="AB26" s="50"/>
    </row>
    <row r="27" spans="1:28" s="7" customFormat="1" ht="12" x14ac:dyDescent="0.2">
      <c r="A27" s="37"/>
      <c r="B27" s="73">
        <v>43260</v>
      </c>
      <c r="C27" s="74" t="s">
        <v>169</v>
      </c>
      <c r="D27" s="74" t="s">
        <v>155</v>
      </c>
      <c r="E27" s="38" t="s">
        <v>71</v>
      </c>
      <c r="F27" s="38" t="s">
        <v>170</v>
      </c>
      <c r="G27" s="43">
        <v>0</v>
      </c>
      <c r="H27" s="43">
        <v>0</v>
      </c>
      <c r="I27" s="43">
        <v>3980</v>
      </c>
      <c r="J27" s="43"/>
      <c r="K27" s="81">
        <v>1815</v>
      </c>
      <c r="L27" s="81">
        <v>2562</v>
      </c>
      <c r="M27" s="74" t="s">
        <v>171</v>
      </c>
      <c r="N27" s="38" t="s">
        <v>141</v>
      </c>
      <c r="O27" s="38"/>
      <c r="P27" s="74" t="s">
        <v>172</v>
      </c>
      <c r="Q27" s="43">
        <v>108</v>
      </c>
      <c r="R27" s="45" t="s">
        <v>32</v>
      </c>
      <c r="S27" s="39"/>
      <c r="T27" s="19">
        <f t="shared" si="0"/>
        <v>0</v>
      </c>
      <c r="U27" s="19">
        <f t="shared" si="1"/>
        <v>27860</v>
      </c>
      <c r="V27" s="19">
        <f t="shared" si="2"/>
        <v>1815</v>
      </c>
      <c r="W27" s="27">
        <f t="shared" si="3"/>
        <v>29675</v>
      </c>
      <c r="X27" s="19">
        <f t="shared" si="4"/>
        <v>0</v>
      </c>
      <c r="Y27" s="19">
        <f t="shared" si="5"/>
        <v>0</v>
      </c>
      <c r="Z27" s="19">
        <f t="shared" si="6"/>
        <v>2562</v>
      </c>
      <c r="AA27" s="27">
        <f t="shared" si="7"/>
        <v>2562</v>
      </c>
      <c r="AB27" s="50"/>
    </row>
    <row r="28" spans="1:28" s="7" customFormat="1" ht="12" x14ac:dyDescent="0.2">
      <c r="A28" s="37">
        <v>22</v>
      </c>
      <c r="B28" s="73">
        <v>43262</v>
      </c>
      <c r="C28" s="74" t="s">
        <v>173</v>
      </c>
      <c r="D28" s="74" t="s">
        <v>174</v>
      </c>
      <c r="E28" s="38" t="s">
        <v>175</v>
      </c>
      <c r="F28" s="38" t="s">
        <v>177</v>
      </c>
      <c r="G28" s="43">
        <v>2</v>
      </c>
      <c r="H28" s="43">
        <v>7</v>
      </c>
      <c r="I28" s="43">
        <v>3519</v>
      </c>
      <c r="J28" s="43"/>
      <c r="K28" s="43">
        <v>9130</v>
      </c>
      <c r="L28" s="43"/>
      <c r="M28" s="74" t="s">
        <v>176</v>
      </c>
      <c r="N28" s="38" t="s">
        <v>141</v>
      </c>
      <c r="O28" s="38"/>
      <c r="P28" s="74" t="s">
        <v>178</v>
      </c>
      <c r="Q28" s="43"/>
      <c r="R28" s="45" t="s">
        <v>32</v>
      </c>
      <c r="S28" s="39"/>
      <c r="T28" s="19">
        <f t="shared" si="0"/>
        <v>420</v>
      </c>
      <c r="U28" s="19">
        <f t="shared" si="1"/>
        <v>24633</v>
      </c>
      <c r="V28" s="19">
        <f t="shared" si="2"/>
        <v>9130</v>
      </c>
      <c r="W28" s="27">
        <f t="shared" si="3"/>
        <v>34183</v>
      </c>
      <c r="X28" s="19">
        <f t="shared" si="4"/>
        <v>1470</v>
      </c>
      <c r="Y28" s="19">
        <f t="shared" si="5"/>
        <v>0</v>
      </c>
      <c r="Z28" s="19">
        <f t="shared" si="6"/>
        <v>0</v>
      </c>
      <c r="AA28" s="27">
        <f t="shared" si="7"/>
        <v>1470</v>
      </c>
      <c r="AB28" s="50">
        <v>75</v>
      </c>
    </row>
    <row r="29" spans="1:28" s="7" customFormat="1" ht="12" x14ac:dyDescent="0.2">
      <c r="A29" s="37">
        <v>23</v>
      </c>
      <c r="B29" s="73">
        <v>43265</v>
      </c>
      <c r="C29" s="74" t="s">
        <v>179</v>
      </c>
      <c r="D29" s="74" t="s">
        <v>180</v>
      </c>
      <c r="E29" s="38" t="s">
        <v>181</v>
      </c>
      <c r="F29" s="38" t="s">
        <v>182</v>
      </c>
      <c r="G29" s="43">
        <v>5</v>
      </c>
      <c r="H29" s="43">
        <v>5</v>
      </c>
      <c r="I29" s="43"/>
      <c r="J29" s="43">
        <v>146</v>
      </c>
      <c r="K29" s="43">
        <v>0</v>
      </c>
      <c r="L29" s="43">
        <v>0</v>
      </c>
      <c r="M29" s="74" t="s">
        <v>183</v>
      </c>
      <c r="N29" s="43">
        <v>1</v>
      </c>
      <c r="O29" s="43"/>
      <c r="P29" s="74" t="s">
        <v>184</v>
      </c>
      <c r="Q29" s="43">
        <v>108</v>
      </c>
      <c r="R29" s="43" t="s">
        <v>47</v>
      </c>
      <c r="S29" s="39" t="s">
        <v>185</v>
      </c>
      <c r="T29" s="19">
        <f t="shared" si="0"/>
        <v>1050</v>
      </c>
      <c r="U29" s="19">
        <f t="shared" si="1"/>
        <v>0</v>
      </c>
      <c r="V29" s="19">
        <f t="shared" si="2"/>
        <v>0</v>
      </c>
      <c r="W29" s="27">
        <f t="shared" si="3"/>
        <v>1050</v>
      </c>
      <c r="X29" s="19">
        <f t="shared" si="4"/>
        <v>1050</v>
      </c>
      <c r="Y29" s="19">
        <f t="shared" si="5"/>
        <v>1022</v>
      </c>
      <c r="Z29" s="19">
        <f t="shared" si="6"/>
        <v>0</v>
      </c>
      <c r="AA29" s="27">
        <f t="shared" si="7"/>
        <v>2072</v>
      </c>
      <c r="AB29" s="50">
        <v>54</v>
      </c>
    </row>
    <row r="30" spans="1:28" s="7" customFormat="1" ht="12" x14ac:dyDescent="0.2">
      <c r="A30" s="37">
        <v>24</v>
      </c>
      <c r="B30" s="73">
        <v>43273</v>
      </c>
      <c r="C30" s="74" t="s">
        <v>186</v>
      </c>
      <c r="D30" s="74" t="s">
        <v>159</v>
      </c>
      <c r="E30" s="38" t="s">
        <v>187</v>
      </c>
      <c r="F30" s="38" t="s">
        <v>188</v>
      </c>
      <c r="G30" s="43">
        <v>4</v>
      </c>
      <c r="H30" s="43">
        <v>0</v>
      </c>
      <c r="I30" s="43">
        <v>1514</v>
      </c>
      <c r="J30" s="43">
        <v>0</v>
      </c>
      <c r="K30" s="43">
        <v>19698</v>
      </c>
      <c r="L30" s="43">
        <v>4700</v>
      </c>
      <c r="M30" s="74" t="s">
        <v>189</v>
      </c>
      <c r="N30" s="43">
        <v>1</v>
      </c>
      <c r="O30" s="43"/>
      <c r="P30" s="74" t="s">
        <v>190</v>
      </c>
      <c r="Q30" s="43">
        <v>199</v>
      </c>
      <c r="R30" s="43" t="s">
        <v>32</v>
      </c>
      <c r="S30" s="39" t="s">
        <v>242</v>
      </c>
      <c r="T30" s="19">
        <f t="shared" si="0"/>
        <v>840</v>
      </c>
      <c r="U30" s="19">
        <f t="shared" si="1"/>
        <v>10598</v>
      </c>
      <c r="V30" s="19">
        <f t="shared" si="2"/>
        <v>19698</v>
      </c>
      <c r="W30" s="27">
        <f t="shared" si="3"/>
        <v>31136</v>
      </c>
      <c r="X30" s="19">
        <f t="shared" si="4"/>
        <v>0</v>
      </c>
      <c r="Y30" s="19">
        <f t="shared" si="5"/>
        <v>0</v>
      </c>
      <c r="Z30" s="19">
        <f t="shared" si="6"/>
        <v>4700</v>
      </c>
      <c r="AA30" s="27">
        <f t="shared" si="7"/>
        <v>4700</v>
      </c>
      <c r="AB30" s="50">
        <v>92</v>
      </c>
    </row>
    <row r="31" spans="1:28" s="7" customFormat="1" ht="12" x14ac:dyDescent="0.2">
      <c r="A31" s="37">
        <v>25</v>
      </c>
      <c r="B31" s="73">
        <v>43275</v>
      </c>
      <c r="C31" s="74" t="s">
        <v>191</v>
      </c>
      <c r="D31" s="74" t="s">
        <v>155</v>
      </c>
      <c r="E31" s="38" t="s">
        <v>192</v>
      </c>
      <c r="F31" s="38" t="s">
        <v>193</v>
      </c>
      <c r="G31" s="43">
        <v>2</v>
      </c>
      <c r="H31" s="43">
        <v>5</v>
      </c>
      <c r="I31" s="43">
        <v>2140</v>
      </c>
      <c r="J31" s="43">
        <v>0</v>
      </c>
      <c r="K31" s="43">
        <v>13108</v>
      </c>
      <c r="L31" s="43">
        <v>6200</v>
      </c>
      <c r="M31" s="74" t="s">
        <v>194</v>
      </c>
      <c r="N31" s="43">
        <v>1</v>
      </c>
      <c r="O31" s="43"/>
      <c r="P31" s="74" t="s">
        <v>195</v>
      </c>
      <c r="Q31" s="43">
        <v>199</v>
      </c>
      <c r="R31" s="43" t="s">
        <v>32</v>
      </c>
      <c r="S31" s="39" t="s">
        <v>196</v>
      </c>
      <c r="T31" s="19">
        <f t="shared" si="0"/>
        <v>420</v>
      </c>
      <c r="U31" s="19">
        <f t="shared" si="1"/>
        <v>14980</v>
      </c>
      <c r="V31" s="19">
        <f t="shared" si="2"/>
        <v>13108</v>
      </c>
      <c r="W31" s="27">
        <f t="shared" si="3"/>
        <v>28508</v>
      </c>
      <c r="X31" s="19">
        <f t="shared" si="4"/>
        <v>1050</v>
      </c>
      <c r="Y31" s="19">
        <f t="shared" si="5"/>
        <v>0</v>
      </c>
      <c r="Z31" s="19">
        <f t="shared" si="6"/>
        <v>6200</v>
      </c>
      <c r="AA31" s="27">
        <f t="shared" si="7"/>
        <v>7250</v>
      </c>
      <c r="AB31" s="50">
        <v>89</v>
      </c>
    </row>
    <row r="32" spans="1:28" s="7" customFormat="1" ht="12" x14ac:dyDescent="0.2">
      <c r="A32" s="37">
        <v>26</v>
      </c>
      <c r="B32" s="73">
        <v>43280</v>
      </c>
      <c r="C32" s="74" t="s">
        <v>197</v>
      </c>
      <c r="D32" s="74" t="s">
        <v>155</v>
      </c>
      <c r="E32" s="38" t="s">
        <v>198</v>
      </c>
      <c r="F32" s="38" t="s">
        <v>199</v>
      </c>
      <c r="G32" s="43">
        <v>6</v>
      </c>
      <c r="H32" s="43">
        <v>14</v>
      </c>
      <c r="I32" s="43">
        <v>1772</v>
      </c>
      <c r="J32" s="43">
        <v>0</v>
      </c>
      <c r="K32" s="43">
        <v>15703</v>
      </c>
      <c r="L32" s="43">
        <v>7016</v>
      </c>
      <c r="M32" s="74" t="s">
        <v>200</v>
      </c>
      <c r="N32" s="43">
        <v>1</v>
      </c>
      <c r="O32" s="43"/>
      <c r="P32" s="74" t="s">
        <v>201</v>
      </c>
      <c r="Q32" s="43">
        <v>194</v>
      </c>
      <c r="R32" s="43" t="s">
        <v>32</v>
      </c>
      <c r="S32" s="39" t="s">
        <v>202</v>
      </c>
      <c r="T32" s="19">
        <f t="shared" si="0"/>
        <v>1260</v>
      </c>
      <c r="U32" s="19">
        <f t="shared" si="1"/>
        <v>12404</v>
      </c>
      <c r="V32" s="19">
        <f t="shared" si="2"/>
        <v>15703</v>
      </c>
      <c r="W32" s="27">
        <f t="shared" si="3"/>
        <v>29367</v>
      </c>
      <c r="X32" s="19">
        <f t="shared" si="4"/>
        <v>2940</v>
      </c>
      <c r="Y32" s="19">
        <f t="shared" si="5"/>
        <v>0</v>
      </c>
      <c r="Z32" s="19">
        <f t="shared" si="6"/>
        <v>7016</v>
      </c>
      <c r="AA32" s="27">
        <f t="shared" si="7"/>
        <v>9956</v>
      </c>
      <c r="AB32" s="50">
        <v>71</v>
      </c>
    </row>
    <row r="33" spans="1:28" s="7" customFormat="1" ht="12" x14ac:dyDescent="0.2">
      <c r="A33" s="37">
        <v>27</v>
      </c>
      <c r="B33" s="73">
        <v>43296</v>
      </c>
      <c r="C33" s="74" t="s">
        <v>203</v>
      </c>
      <c r="D33" s="74" t="s">
        <v>159</v>
      </c>
      <c r="E33" s="38" t="s">
        <v>204</v>
      </c>
      <c r="F33" s="38" t="s">
        <v>205</v>
      </c>
      <c r="G33" s="43">
        <v>13</v>
      </c>
      <c r="H33" s="43">
        <v>0</v>
      </c>
      <c r="I33" s="43">
        <v>2438</v>
      </c>
      <c r="J33" s="43">
        <v>0</v>
      </c>
      <c r="K33" s="43">
        <v>10882</v>
      </c>
      <c r="L33" s="43">
        <v>10496</v>
      </c>
      <c r="M33" s="74" t="s">
        <v>206</v>
      </c>
      <c r="N33" s="43">
        <v>1</v>
      </c>
      <c r="O33" s="43"/>
      <c r="P33" s="74" t="s">
        <v>207</v>
      </c>
      <c r="Q33" s="43">
        <v>138</v>
      </c>
      <c r="R33" s="43" t="s">
        <v>32</v>
      </c>
      <c r="S33" s="39"/>
      <c r="T33" s="19">
        <f t="shared" si="0"/>
        <v>2730</v>
      </c>
      <c r="U33" s="19">
        <f t="shared" si="1"/>
        <v>17066</v>
      </c>
      <c r="V33" s="19">
        <f t="shared" si="2"/>
        <v>10882</v>
      </c>
      <c r="W33" s="27">
        <f t="shared" si="3"/>
        <v>30678</v>
      </c>
      <c r="X33" s="19">
        <f t="shared" si="4"/>
        <v>0</v>
      </c>
      <c r="Y33" s="19">
        <f t="shared" si="5"/>
        <v>0</v>
      </c>
      <c r="Z33" s="19">
        <f t="shared" si="6"/>
        <v>10496</v>
      </c>
      <c r="AA33" s="27">
        <f t="shared" si="7"/>
        <v>10496</v>
      </c>
      <c r="AB33" s="50">
        <v>67</v>
      </c>
    </row>
    <row r="34" spans="1:28" s="7" customFormat="1" ht="12" x14ac:dyDescent="0.2">
      <c r="A34" s="37">
        <v>28</v>
      </c>
      <c r="B34" s="73">
        <v>43299</v>
      </c>
      <c r="C34" s="74" t="s">
        <v>208</v>
      </c>
      <c r="D34" s="74" t="s">
        <v>159</v>
      </c>
      <c r="E34" s="38" t="s">
        <v>209</v>
      </c>
      <c r="F34" s="38" t="s">
        <v>210</v>
      </c>
      <c r="G34" s="43">
        <v>1</v>
      </c>
      <c r="H34" s="43">
        <v>2</v>
      </c>
      <c r="I34" s="43">
        <v>0</v>
      </c>
      <c r="J34" s="43">
        <v>0</v>
      </c>
      <c r="K34" s="43">
        <v>1705</v>
      </c>
      <c r="L34" s="43">
        <v>5941</v>
      </c>
      <c r="M34" s="74" t="s">
        <v>211</v>
      </c>
      <c r="N34" s="43">
        <v>2</v>
      </c>
      <c r="O34" s="43"/>
      <c r="P34" s="74" t="s">
        <v>212</v>
      </c>
      <c r="Q34" s="43">
        <v>73</v>
      </c>
      <c r="R34" s="43" t="s">
        <v>213</v>
      </c>
      <c r="S34" s="39" t="s">
        <v>214</v>
      </c>
      <c r="T34" s="19">
        <f t="shared" si="0"/>
        <v>210</v>
      </c>
      <c r="U34" s="19">
        <f t="shared" si="1"/>
        <v>0</v>
      </c>
      <c r="V34" s="19">
        <f t="shared" si="2"/>
        <v>1705</v>
      </c>
      <c r="W34" s="27">
        <f t="shared" si="3"/>
        <v>1915</v>
      </c>
      <c r="X34" s="19">
        <f t="shared" si="4"/>
        <v>420</v>
      </c>
      <c r="Y34" s="19">
        <f t="shared" si="5"/>
        <v>0</v>
      </c>
      <c r="Z34" s="19">
        <f t="shared" si="6"/>
        <v>5941</v>
      </c>
      <c r="AA34" s="27">
        <f t="shared" si="7"/>
        <v>6361</v>
      </c>
      <c r="AB34" s="50">
        <v>91</v>
      </c>
    </row>
    <row r="35" spans="1:28" s="7" customFormat="1" ht="15" customHeight="1" x14ac:dyDescent="0.2">
      <c r="A35" s="37">
        <v>29</v>
      </c>
      <c r="B35" s="73">
        <v>43300</v>
      </c>
      <c r="C35" s="74" t="s">
        <v>215</v>
      </c>
      <c r="D35" s="74" t="s">
        <v>216</v>
      </c>
      <c r="E35" s="38" t="s">
        <v>217</v>
      </c>
      <c r="F35" s="38" t="s">
        <v>218</v>
      </c>
      <c r="G35" s="43">
        <v>14</v>
      </c>
      <c r="H35" s="43">
        <v>5</v>
      </c>
      <c r="I35" s="43">
        <v>2138</v>
      </c>
      <c r="J35" s="43">
        <v>0</v>
      </c>
      <c r="K35" s="43">
        <v>10340</v>
      </c>
      <c r="L35" s="43">
        <v>15150</v>
      </c>
      <c r="M35" s="74" t="s">
        <v>219</v>
      </c>
      <c r="N35" s="43">
        <v>1</v>
      </c>
      <c r="O35" s="43"/>
      <c r="P35" s="74" t="s">
        <v>195</v>
      </c>
      <c r="Q35" s="43">
        <v>73</v>
      </c>
      <c r="R35" s="43" t="s">
        <v>32</v>
      </c>
      <c r="S35" s="39" t="s">
        <v>220</v>
      </c>
      <c r="T35" s="19">
        <f t="shared" si="0"/>
        <v>2940</v>
      </c>
      <c r="U35" s="19">
        <f t="shared" si="1"/>
        <v>14966</v>
      </c>
      <c r="V35" s="19">
        <f t="shared" si="2"/>
        <v>10340</v>
      </c>
      <c r="W35" s="27">
        <f t="shared" si="3"/>
        <v>28246</v>
      </c>
      <c r="X35" s="19">
        <f t="shared" si="4"/>
        <v>1050</v>
      </c>
      <c r="Y35" s="19">
        <f t="shared" si="5"/>
        <v>0</v>
      </c>
      <c r="Z35" s="19">
        <f t="shared" si="6"/>
        <v>15150</v>
      </c>
      <c r="AA35" s="27">
        <f t="shared" si="7"/>
        <v>16200</v>
      </c>
      <c r="AB35" s="50">
        <v>71</v>
      </c>
    </row>
    <row r="36" spans="1:28" s="7" customFormat="1" ht="15" customHeight="1" x14ac:dyDescent="0.2">
      <c r="A36" s="37">
        <v>30</v>
      </c>
      <c r="B36" s="73">
        <v>43304</v>
      </c>
      <c r="C36" s="74" t="s">
        <v>221</v>
      </c>
      <c r="D36" s="74" t="s">
        <v>159</v>
      </c>
      <c r="E36" s="38" t="s">
        <v>222</v>
      </c>
      <c r="F36" s="38" t="s">
        <v>223</v>
      </c>
      <c r="G36" s="43">
        <v>6</v>
      </c>
      <c r="H36" s="43">
        <v>21</v>
      </c>
      <c r="I36" s="43">
        <v>3389</v>
      </c>
      <c r="J36" s="43">
        <v>0</v>
      </c>
      <c r="K36" s="43">
        <v>6415</v>
      </c>
      <c r="L36" s="43">
        <v>10061</v>
      </c>
      <c r="M36" s="74" t="s">
        <v>224</v>
      </c>
      <c r="N36" s="43">
        <v>1</v>
      </c>
      <c r="O36" s="43"/>
      <c r="P36" s="74" t="s">
        <v>195</v>
      </c>
      <c r="Q36" s="43">
        <v>256</v>
      </c>
      <c r="R36" s="43" t="s">
        <v>32</v>
      </c>
      <c r="S36" s="39" t="s">
        <v>225</v>
      </c>
      <c r="T36" s="19">
        <f t="shared" si="0"/>
        <v>1260</v>
      </c>
      <c r="U36" s="19">
        <f t="shared" si="1"/>
        <v>23723</v>
      </c>
      <c r="V36" s="19">
        <f t="shared" si="2"/>
        <v>6415</v>
      </c>
      <c r="W36" s="27">
        <f t="shared" si="3"/>
        <v>31398</v>
      </c>
      <c r="X36" s="19">
        <f t="shared" si="4"/>
        <v>4410</v>
      </c>
      <c r="Y36" s="19">
        <f t="shared" si="5"/>
        <v>0</v>
      </c>
      <c r="Z36" s="19">
        <f t="shared" si="6"/>
        <v>10061</v>
      </c>
      <c r="AA36" s="27">
        <f t="shared" si="7"/>
        <v>14471</v>
      </c>
      <c r="AB36" s="50">
        <v>66</v>
      </c>
    </row>
    <row r="37" spans="1:28" s="7" customFormat="1" ht="15" customHeight="1" x14ac:dyDescent="0.2">
      <c r="A37" s="37">
        <v>31</v>
      </c>
      <c r="B37" s="73">
        <v>43321</v>
      </c>
      <c r="C37" s="74" t="s">
        <v>226</v>
      </c>
      <c r="D37" s="74" t="s">
        <v>159</v>
      </c>
      <c r="E37" s="38" t="s">
        <v>227</v>
      </c>
      <c r="F37" s="38" t="s">
        <v>167</v>
      </c>
      <c r="G37" s="43">
        <v>14</v>
      </c>
      <c r="H37" s="43">
        <v>0</v>
      </c>
      <c r="I37" s="43">
        <v>2404</v>
      </c>
      <c r="J37" s="43">
        <v>0</v>
      </c>
      <c r="K37" s="43">
        <v>9948</v>
      </c>
      <c r="L37" s="43">
        <v>12785</v>
      </c>
      <c r="M37" s="74" t="s">
        <v>118</v>
      </c>
      <c r="N37" s="43">
        <v>1</v>
      </c>
      <c r="O37" s="43"/>
      <c r="P37" s="74" t="s">
        <v>228</v>
      </c>
      <c r="Q37" s="43">
        <v>56</v>
      </c>
      <c r="R37" s="43" t="s">
        <v>32</v>
      </c>
      <c r="S37" s="39" t="s">
        <v>241</v>
      </c>
      <c r="T37" s="19">
        <f t="shared" si="0"/>
        <v>2940</v>
      </c>
      <c r="U37" s="19">
        <f t="shared" si="1"/>
        <v>16828</v>
      </c>
      <c r="V37" s="19">
        <f t="shared" si="2"/>
        <v>9948</v>
      </c>
      <c r="W37" s="27">
        <f t="shared" si="3"/>
        <v>29716</v>
      </c>
      <c r="X37" s="19">
        <f t="shared" si="4"/>
        <v>0</v>
      </c>
      <c r="Y37" s="19">
        <f t="shared" si="5"/>
        <v>0</v>
      </c>
      <c r="Z37" s="19">
        <f t="shared" si="6"/>
        <v>12785</v>
      </c>
      <c r="AA37" s="27">
        <f t="shared" si="7"/>
        <v>12785</v>
      </c>
      <c r="AB37" s="50">
        <v>73</v>
      </c>
    </row>
    <row r="38" spans="1:28" s="7" customFormat="1" ht="15" customHeight="1" x14ac:dyDescent="0.2">
      <c r="A38" s="37">
        <v>32</v>
      </c>
      <c r="B38" s="73">
        <v>43323</v>
      </c>
      <c r="C38" s="74" t="s">
        <v>229</v>
      </c>
      <c r="D38" s="74" t="s">
        <v>159</v>
      </c>
      <c r="E38" s="38" t="s">
        <v>132</v>
      </c>
      <c r="F38" s="38" t="s">
        <v>107</v>
      </c>
      <c r="G38" s="43">
        <v>0</v>
      </c>
      <c r="H38" s="43">
        <v>8</v>
      </c>
      <c r="I38" s="43">
        <v>2145</v>
      </c>
      <c r="J38" s="43">
        <v>0</v>
      </c>
      <c r="K38" s="43">
        <v>10980</v>
      </c>
      <c r="L38" s="43">
        <v>5270</v>
      </c>
      <c r="M38" s="74" t="s">
        <v>230</v>
      </c>
      <c r="N38" s="43">
        <v>1</v>
      </c>
      <c r="O38" s="43"/>
      <c r="P38" s="74" t="s">
        <v>195</v>
      </c>
      <c r="Q38" s="43">
        <v>136</v>
      </c>
      <c r="R38" s="43" t="s">
        <v>32</v>
      </c>
      <c r="S38" s="39" t="s">
        <v>231</v>
      </c>
      <c r="T38" s="19">
        <f t="shared" si="0"/>
        <v>0</v>
      </c>
      <c r="U38" s="19">
        <f t="shared" si="1"/>
        <v>15015</v>
      </c>
      <c r="V38" s="19">
        <f t="shared" si="2"/>
        <v>10980</v>
      </c>
      <c r="W38" s="27">
        <f t="shared" si="3"/>
        <v>25995</v>
      </c>
      <c r="X38" s="19">
        <f t="shared" si="4"/>
        <v>1680</v>
      </c>
      <c r="Y38" s="19">
        <f t="shared" si="5"/>
        <v>0</v>
      </c>
      <c r="Z38" s="19">
        <f t="shared" si="6"/>
        <v>5270</v>
      </c>
      <c r="AA38" s="27">
        <f t="shared" si="7"/>
        <v>6950</v>
      </c>
      <c r="AB38" s="50">
        <v>82</v>
      </c>
    </row>
    <row r="39" spans="1:28" s="7" customFormat="1" ht="15" customHeight="1" x14ac:dyDescent="0.2">
      <c r="A39" s="37">
        <v>33</v>
      </c>
      <c r="B39" s="73">
        <v>43325</v>
      </c>
      <c r="C39" s="74" t="s">
        <v>232</v>
      </c>
      <c r="D39" s="74" t="s">
        <v>155</v>
      </c>
      <c r="E39" s="38" t="s">
        <v>233</v>
      </c>
      <c r="F39" s="38" t="s">
        <v>234</v>
      </c>
      <c r="G39" s="43">
        <v>1</v>
      </c>
      <c r="H39" s="43">
        <v>18</v>
      </c>
      <c r="I39" s="43">
        <v>3274</v>
      </c>
      <c r="J39" s="43">
        <v>0</v>
      </c>
      <c r="K39" s="43">
        <v>15820</v>
      </c>
      <c r="L39" s="43">
        <v>14825</v>
      </c>
      <c r="M39" s="74" t="s">
        <v>235</v>
      </c>
      <c r="N39" s="43">
        <v>1</v>
      </c>
      <c r="O39" s="43"/>
      <c r="P39" s="74" t="s">
        <v>178</v>
      </c>
      <c r="Q39" s="43">
        <v>136</v>
      </c>
      <c r="R39" s="43" t="s">
        <v>32</v>
      </c>
      <c r="S39" s="39" t="s">
        <v>236</v>
      </c>
      <c r="T39" s="19">
        <f t="shared" si="0"/>
        <v>210</v>
      </c>
      <c r="U39" s="19">
        <f t="shared" si="1"/>
        <v>22918</v>
      </c>
      <c r="V39" s="19">
        <f t="shared" si="2"/>
        <v>15820</v>
      </c>
      <c r="W39" s="27">
        <f t="shared" si="3"/>
        <v>38948</v>
      </c>
      <c r="X39" s="19">
        <f t="shared" si="4"/>
        <v>3780</v>
      </c>
      <c r="Y39" s="19">
        <f t="shared" si="5"/>
        <v>0</v>
      </c>
      <c r="Z39" s="19">
        <f t="shared" si="6"/>
        <v>14825</v>
      </c>
      <c r="AA39" s="27">
        <f t="shared" si="7"/>
        <v>18605</v>
      </c>
      <c r="AB39" s="50"/>
    </row>
    <row r="40" spans="1:28" s="7" customFormat="1" ht="15" customHeight="1" x14ac:dyDescent="0.2">
      <c r="A40" s="37">
        <v>34</v>
      </c>
      <c r="B40" s="73">
        <v>43336</v>
      </c>
      <c r="C40" s="74" t="s">
        <v>237</v>
      </c>
      <c r="D40" s="74" t="s">
        <v>155</v>
      </c>
      <c r="E40" s="38" t="s">
        <v>217</v>
      </c>
      <c r="F40" s="38" t="s">
        <v>238</v>
      </c>
      <c r="G40" s="43">
        <v>3</v>
      </c>
      <c r="H40" s="43">
        <v>13</v>
      </c>
      <c r="I40" s="43">
        <v>0</v>
      </c>
      <c r="J40" s="43">
        <v>0</v>
      </c>
      <c r="K40" s="43">
        <v>17810</v>
      </c>
      <c r="L40" s="43">
        <v>8370</v>
      </c>
      <c r="M40" s="74" t="s">
        <v>239</v>
      </c>
      <c r="N40" s="43">
        <v>1</v>
      </c>
      <c r="O40" s="43"/>
      <c r="P40" s="74" t="s">
        <v>141</v>
      </c>
      <c r="Q40" s="43">
        <v>204</v>
      </c>
      <c r="R40" s="43" t="s">
        <v>32</v>
      </c>
      <c r="S40" s="39" t="s">
        <v>240</v>
      </c>
      <c r="T40" s="19">
        <f t="shared" si="0"/>
        <v>630</v>
      </c>
      <c r="U40" s="19">
        <f t="shared" si="1"/>
        <v>0</v>
      </c>
      <c r="V40" s="19">
        <f t="shared" si="2"/>
        <v>17810</v>
      </c>
      <c r="W40" s="27">
        <f t="shared" si="3"/>
        <v>18440</v>
      </c>
      <c r="X40" s="19">
        <f t="shared" si="4"/>
        <v>2730</v>
      </c>
      <c r="Y40" s="19">
        <f t="shared" si="5"/>
        <v>0</v>
      </c>
      <c r="Z40" s="19">
        <f t="shared" si="6"/>
        <v>8370</v>
      </c>
      <c r="AA40" s="27">
        <f t="shared" si="7"/>
        <v>11100</v>
      </c>
      <c r="AB40" s="50"/>
    </row>
    <row r="41" spans="1:28" s="7" customFormat="1" ht="15" customHeight="1" x14ac:dyDescent="0.2">
      <c r="A41" s="37">
        <v>35</v>
      </c>
      <c r="B41" s="73">
        <v>43337</v>
      </c>
      <c r="C41" s="74" t="s">
        <v>243</v>
      </c>
      <c r="D41" s="74" t="s">
        <v>155</v>
      </c>
      <c r="E41" s="38" t="s">
        <v>244</v>
      </c>
      <c r="F41" s="38" t="s">
        <v>245</v>
      </c>
      <c r="G41" s="43">
        <v>0</v>
      </c>
      <c r="H41" s="43">
        <v>2</v>
      </c>
      <c r="I41" s="43">
        <v>2139</v>
      </c>
      <c r="J41" s="43">
        <v>0</v>
      </c>
      <c r="K41" s="43">
        <v>15820</v>
      </c>
      <c r="L41" s="43">
        <v>5551</v>
      </c>
      <c r="M41" s="74" t="s">
        <v>246</v>
      </c>
      <c r="N41" s="43">
        <v>1</v>
      </c>
      <c r="O41" s="43"/>
      <c r="P41" s="74" t="s">
        <v>247</v>
      </c>
      <c r="Q41" s="43">
        <v>204</v>
      </c>
      <c r="R41" s="43" t="s">
        <v>32</v>
      </c>
      <c r="S41" s="39" t="s">
        <v>248</v>
      </c>
      <c r="T41" s="19">
        <f t="shared" si="0"/>
        <v>0</v>
      </c>
      <c r="U41" s="19">
        <f t="shared" si="1"/>
        <v>14973</v>
      </c>
      <c r="V41" s="19">
        <f t="shared" si="2"/>
        <v>15820</v>
      </c>
      <c r="W41" s="27">
        <f t="shared" si="3"/>
        <v>30793</v>
      </c>
      <c r="X41" s="19">
        <f t="shared" si="4"/>
        <v>420</v>
      </c>
      <c r="Y41" s="19">
        <f t="shared" si="5"/>
        <v>0</v>
      </c>
      <c r="Z41" s="19">
        <f t="shared" si="6"/>
        <v>5551</v>
      </c>
      <c r="AA41" s="27">
        <f t="shared" si="7"/>
        <v>5971</v>
      </c>
      <c r="AB41" s="50"/>
    </row>
    <row r="42" spans="1:28" s="7" customFormat="1" ht="15" customHeight="1" x14ac:dyDescent="0.2">
      <c r="A42" s="37">
        <v>36</v>
      </c>
      <c r="B42" s="73">
        <v>43340</v>
      </c>
      <c r="C42" s="74" t="s">
        <v>249</v>
      </c>
      <c r="D42" s="74" t="s">
        <v>159</v>
      </c>
      <c r="E42" s="38" t="s">
        <v>250</v>
      </c>
      <c r="F42" s="38" t="s">
        <v>194</v>
      </c>
      <c r="G42" s="43">
        <v>0</v>
      </c>
      <c r="H42" s="43">
        <v>29</v>
      </c>
      <c r="I42" s="43">
        <v>0</v>
      </c>
      <c r="J42" s="43">
        <v>0</v>
      </c>
      <c r="K42" s="43">
        <v>5480</v>
      </c>
      <c r="L42" s="43">
        <v>9200</v>
      </c>
      <c r="M42" s="74" t="s">
        <v>98</v>
      </c>
      <c r="N42" s="43">
        <v>1</v>
      </c>
      <c r="O42" s="43"/>
      <c r="P42" s="74" t="s">
        <v>195</v>
      </c>
      <c r="Q42" s="43">
        <v>204</v>
      </c>
      <c r="R42" s="43" t="s">
        <v>32</v>
      </c>
      <c r="S42" s="39" t="s">
        <v>251</v>
      </c>
      <c r="T42" s="19">
        <f t="shared" si="0"/>
        <v>0</v>
      </c>
      <c r="U42" s="19">
        <f t="shared" si="1"/>
        <v>0</v>
      </c>
      <c r="V42" s="19">
        <f t="shared" si="2"/>
        <v>5480</v>
      </c>
      <c r="W42" s="27">
        <f t="shared" si="3"/>
        <v>5480</v>
      </c>
      <c r="X42" s="19">
        <f t="shared" si="4"/>
        <v>6090</v>
      </c>
      <c r="Y42" s="19">
        <f t="shared" si="5"/>
        <v>0</v>
      </c>
      <c r="Z42" s="19">
        <f t="shared" si="6"/>
        <v>9200</v>
      </c>
      <c r="AA42" s="27">
        <f t="shared" si="7"/>
        <v>15290</v>
      </c>
      <c r="AB42" s="50"/>
    </row>
    <row r="43" spans="1:28" s="7" customFormat="1" ht="15" customHeight="1" x14ac:dyDescent="0.2">
      <c r="A43" s="37">
        <v>37</v>
      </c>
      <c r="B43" s="73">
        <v>43388</v>
      </c>
      <c r="C43" s="74" t="s">
        <v>252</v>
      </c>
      <c r="D43" s="74" t="s">
        <v>253</v>
      </c>
      <c r="E43" s="38" t="s">
        <v>254</v>
      </c>
      <c r="F43" s="38" t="s">
        <v>255</v>
      </c>
      <c r="G43" s="43">
        <v>5</v>
      </c>
      <c r="H43" s="43">
        <v>0</v>
      </c>
      <c r="I43" s="43">
        <v>0</v>
      </c>
      <c r="J43" s="43">
        <v>260</v>
      </c>
      <c r="K43" s="43"/>
      <c r="L43" s="43"/>
      <c r="M43" s="74" t="s">
        <v>256</v>
      </c>
      <c r="N43" s="43">
        <v>1</v>
      </c>
      <c r="O43" s="43"/>
      <c r="P43" s="74" t="s">
        <v>257</v>
      </c>
      <c r="Q43" s="43"/>
      <c r="R43" s="43" t="s">
        <v>47</v>
      </c>
      <c r="S43" s="39" t="s">
        <v>261</v>
      </c>
      <c r="T43" s="19">
        <f t="shared" si="0"/>
        <v>1050</v>
      </c>
      <c r="U43" s="19">
        <f t="shared" si="1"/>
        <v>0</v>
      </c>
      <c r="V43" s="19">
        <f t="shared" si="2"/>
        <v>0</v>
      </c>
      <c r="W43" s="27">
        <f t="shared" si="3"/>
        <v>1050</v>
      </c>
      <c r="X43" s="19">
        <f t="shared" si="4"/>
        <v>0</v>
      </c>
      <c r="Y43" s="19">
        <f t="shared" si="5"/>
        <v>1820</v>
      </c>
      <c r="Z43" s="19">
        <f t="shared" si="6"/>
        <v>0</v>
      </c>
      <c r="AA43" s="27">
        <f t="shared" si="7"/>
        <v>1820</v>
      </c>
      <c r="AB43" s="50"/>
    </row>
    <row r="44" spans="1:28" s="7" customFormat="1" ht="15" customHeight="1" x14ac:dyDescent="0.2">
      <c r="A44" s="37">
        <v>38</v>
      </c>
      <c r="B44" s="73">
        <v>43396</v>
      </c>
      <c r="C44" s="74" t="s">
        <v>252</v>
      </c>
      <c r="D44" s="74" t="s">
        <v>253</v>
      </c>
      <c r="E44" s="38" t="s">
        <v>177</v>
      </c>
      <c r="F44" s="38" t="s">
        <v>258</v>
      </c>
      <c r="G44" s="43">
        <v>1</v>
      </c>
      <c r="H44" s="43">
        <v>6</v>
      </c>
      <c r="I44" s="43">
        <v>0</v>
      </c>
      <c r="J44" s="43">
        <v>0</v>
      </c>
      <c r="K44" s="43">
        <v>500</v>
      </c>
      <c r="L44" s="43">
        <v>0</v>
      </c>
      <c r="M44" s="74" t="s">
        <v>259</v>
      </c>
      <c r="N44" s="43">
        <v>1</v>
      </c>
      <c r="O44" s="43" t="s">
        <v>54</v>
      </c>
      <c r="P44" s="74" t="s">
        <v>260</v>
      </c>
      <c r="Q44" s="43" t="s">
        <v>54</v>
      </c>
      <c r="R44" s="43" t="s">
        <v>47</v>
      </c>
      <c r="S44" s="39" t="s">
        <v>262</v>
      </c>
      <c r="T44" s="19">
        <f t="shared" si="0"/>
        <v>210</v>
      </c>
      <c r="U44" s="19">
        <f t="shared" si="1"/>
        <v>0</v>
      </c>
      <c r="V44" s="19">
        <f t="shared" si="2"/>
        <v>500</v>
      </c>
      <c r="W44" s="27">
        <f t="shared" si="3"/>
        <v>710</v>
      </c>
      <c r="X44" s="19">
        <f t="shared" si="4"/>
        <v>1260</v>
      </c>
      <c r="Y44" s="19">
        <f t="shared" si="5"/>
        <v>0</v>
      </c>
      <c r="Z44" s="19">
        <f t="shared" si="6"/>
        <v>0</v>
      </c>
      <c r="AA44" s="27">
        <f t="shared" si="7"/>
        <v>1260</v>
      </c>
      <c r="AB44" s="50"/>
    </row>
    <row r="45" spans="1:28" s="7" customFormat="1" ht="15" customHeight="1" x14ac:dyDescent="0.2">
      <c r="A45" s="37">
        <v>39</v>
      </c>
      <c r="B45" s="73"/>
      <c r="C45" s="74"/>
      <c r="D45" s="74"/>
      <c r="E45" s="38"/>
      <c r="F45" s="38"/>
      <c r="G45" s="43"/>
      <c r="H45" s="43"/>
      <c r="I45" s="43"/>
      <c r="J45" s="43"/>
      <c r="K45" s="43"/>
      <c r="L45" s="43"/>
      <c r="M45" s="74"/>
      <c r="N45" s="43"/>
      <c r="O45" s="43"/>
      <c r="P45" s="74"/>
      <c r="Q45" s="43"/>
      <c r="R45" s="43"/>
      <c r="S45" s="39"/>
      <c r="T45" s="19">
        <f t="shared" si="0"/>
        <v>0</v>
      </c>
      <c r="U45" s="19">
        <f t="shared" si="1"/>
        <v>0</v>
      </c>
      <c r="V45" s="19">
        <f t="shared" si="2"/>
        <v>0</v>
      </c>
      <c r="W45" s="27">
        <f t="shared" si="3"/>
        <v>0</v>
      </c>
      <c r="X45" s="19">
        <f t="shared" si="4"/>
        <v>0</v>
      </c>
      <c r="Y45" s="19">
        <f t="shared" si="5"/>
        <v>0</v>
      </c>
      <c r="Z45" s="19">
        <f t="shared" si="6"/>
        <v>0</v>
      </c>
      <c r="AA45" s="27">
        <f t="shared" si="7"/>
        <v>0</v>
      </c>
      <c r="AB45" s="50"/>
    </row>
    <row r="46" spans="1:28" s="7" customFormat="1" ht="15" customHeight="1" x14ac:dyDescent="0.2">
      <c r="A46" s="37">
        <v>40</v>
      </c>
      <c r="B46" s="73"/>
      <c r="C46" s="74"/>
      <c r="D46" s="74"/>
      <c r="E46" s="38"/>
      <c r="F46" s="38"/>
      <c r="G46" s="43"/>
      <c r="H46" s="43"/>
      <c r="I46" s="43"/>
      <c r="J46" s="43"/>
      <c r="K46" s="43"/>
      <c r="L46" s="43"/>
      <c r="M46" s="74"/>
      <c r="N46" s="43"/>
      <c r="O46" s="43"/>
      <c r="P46" s="74"/>
      <c r="Q46" s="43"/>
      <c r="R46" s="43"/>
      <c r="S46" s="39"/>
      <c r="T46" s="19">
        <f t="shared" si="0"/>
        <v>0</v>
      </c>
      <c r="U46" s="19">
        <f t="shared" si="1"/>
        <v>0</v>
      </c>
      <c r="V46" s="19">
        <f t="shared" si="2"/>
        <v>0</v>
      </c>
      <c r="W46" s="27">
        <f t="shared" si="3"/>
        <v>0</v>
      </c>
      <c r="X46" s="19">
        <f t="shared" si="4"/>
        <v>0</v>
      </c>
      <c r="Y46" s="19">
        <f t="shared" si="5"/>
        <v>0</v>
      </c>
      <c r="Z46" s="19">
        <f t="shared" si="6"/>
        <v>0</v>
      </c>
      <c r="AA46" s="27">
        <f t="shared" si="7"/>
        <v>0</v>
      </c>
      <c r="AB46" s="50"/>
    </row>
    <row r="47" spans="1:28" s="7" customFormat="1" ht="15" customHeight="1" x14ac:dyDescent="0.2">
      <c r="A47" s="37">
        <v>41</v>
      </c>
      <c r="B47" s="73"/>
      <c r="C47" s="74"/>
      <c r="D47" s="74"/>
      <c r="E47" s="38"/>
      <c r="F47" s="38"/>
      <c r="G47" s="43"/>
      <c r="H47" s="43"/>
      <c r="I47" s="43"/>
      <c r="J47" s="43"/>
      <c r="K47" s="43"/>
      <c r="L47" s="43"/>
      <c r="M47" s="74"/>
      <c r="N47" s="43"/>
      <c r="O47" s="43"/>
      <c r="P47" s="74"/>
      <c r="Q47" s="43"/>
      <c r="R47" s="43"/>
      <c r="S47" s="39"/>
      <c r="T47" s="19">
        <f t="shared" si="0"/>
        <v>0</v>
      </c>
      <c r="U47" s="19">
        <f t="shared" si="1"/>
        <v>0</v>
      </c>
      <c r="V47" s="19">
        <f t="shared" si="2"/>
        <v>0</v>
      </c>
      <c r="W47" s="27">
        <f t="shared" si="3"/>
        <v>0</v>
      </c>
      <c r="X47" s="19">
        <f t="shared" si="4"/>
        <v>0</v>
      </c>
      <c r="Y47" s="19">
        <f t="shared" si="5"/>
        <v>0</v>
      </c>
      <c r="Z47" s="19">
        <f t="shared" si="6"/>
        <v>0</v>
      </c>
      <c r="AA47" s="27">
        <f t="shared" si="7"/>
        <v>0</v>
      </c>
      <c r="AB47" s="50"/>
    </row>
    <row r="48" spans="1:28" s="7" customFormat="1" ht="15" customHeight="1" x14ac:dyDescent="0.2">
      <c r="A48" s="37">
        <v>42</v>
      </c>
      <c r="B48" s="73"/>
      <c r="C48" s="74"/>
      <c r="D48" s="74"/>
      <c r="E48" s="38"/>
      <c r="F48" s="38"/>
      <c r="G48" s="43"/>
      <c r="H48" s="43"/>
      <c r="I48" s="43"/>
      <c r="J48" s="43"/>
      <c r="K48" s="43"/>
      <c r="L48" s="43"/>
      <c r="M48" s="74"/>
      <c r="N48" s="43"/>
      <c r="O48" s="43"/>
      <c r="P48" s="74"/>
      <c r="Q48" s="43"/>
      <c r="R48" s="43"/>
      <c r="S48" s="39"/>
      <c r="T48" s="19">
        <f t="shared" si="0"/>
        <v>0</v>
      </c>
      <c r="U48" s="19">
        <f t="shared" si="1"/>
        <v>0</v>
      </c>
      <c r="V48" s="19">
        <f t="shared" si="2"/>
        <v>0</v>
      </c>
      <c r="W48" s="27">
        <f t="shared" si="3"/>
        <v>0</v>
      </c>
      <c r="X48" s="19">
        <f t="shared" si="4"/>
        <v>0</v>
      </c>
      <c r="Y48" s="19">
        <f t="shared" si="5"/>
        <v>0</v>
      </c>
      <c r="Z48" s="19">
        <f t="shared" si="6"/>
        <v>0</v>
      </c>
      <c r="AA48" s="27">
        <f t="shared" si="7"/>
        <v>0</v>
      </c>
      <c r="AB48" s="50"/>
    </row>
    <row r="49" spans="1:28" s="7" customFormat="1" ht="15" customHeight="1" x14ac:dyDescent="0.2">
      <c r="A49" s="37">
        <v>43</v>
      </c>
      <c r="B49" s="73"/>
      <c r="C49" s="74"/>
      <c r="D49" s="74"/>
      <c r="E49" s="38"/>
      <c r="F49" s="38"/>
      <c r="G49" s="43"/>
      <c r="H49" s="43"/>
      <c r="I49" s="43"/>
      <c r="J49" s="43"/>
      <c r="K49" s="43"/>
      <c r="L49" s="43"/>
      <c r="M49" s="74"/>
      <c r="N49" s="43"/>
      <c r="O49" s="43"/>
      <c r="P49" s="74"/>
      <c r="Q49" s="43"/>
      <c r="R49" s="43"/>
      <c r="S49" s="39"/>
      <c r="T49" s="19">
        <f t="shared" si="0"/>
        <v>0</v>
      </c>
      <c r="U49" s="19">
        <f t="shared" si="1"/>
        <v>0</v>
      </c>
      <c r="V49" s="19">
        <f t="shared" si="2"/>
        <v>0</v>
      </c>
      <c r="W49" s="27">
        <f t="shared" si="3"/>
        <v>0</v>
      </c>
      <c r="X49" s="19">
        <f t="shared" si="4"/>
        <v>0</v>
      </c>
      <c r="Y49" s="19">
        <f t="shared" si="5"/>
        <v>0</v>
      </c>
      <c r="Z49" s="19">
        <f t="shared" si="6"/>
        <v>0</v>
      </c>
      <c r="AA49" s="27">
        <f t="shared" si="7"/>
        <v>0</v>
      </c>
      <c r="AB49" s="50"/>
    </row>
    <row r="50" spans="1:28" s="7" customFormat="1" ht="15" customHeight="1" x14ac:dyDescent="0.2">
      <c r="A50" s="37">
        <v>44</v>
      </c>
      <c r="B50" s="73"/>
      <c r="C50" s="74"/>
      <c r="D50" s="74"/>
      <c r="E50" s="38"/>
      <c r="F50" s="38"/>
      <c r="G50" s="43"/>
      <c r="H50" s="43"/>
      <c r="I50" s="43"/>
      <c r="J50" s="43"/>
      <c r="K50" s="43"/>
      <c r="L50" s="43"/>
      <c r="M50" s="74"/>
      <c r="N50" s="43"/>
      <c r="O50" s="43"/>
      <c r="P50" s="74"/>
      <c r="Q50" s="43"/>
      <c r="R50" s="43"/>
      <c r="S50" s="39"/>
      <c r="T50" s="19">
        <f t="shared" si="0"/>
        <v>0</v>
      </c>
      <c r="U50" s="19">
        <f t="shared" si="1"/>
        <v>0</v>
      </c>
      <c r="V50" s="19">
        <f t="shared" si="2"/>
        <v>0</v>
      </c>
      <c r="W50" s="27">
        <f t="shared" si="3"/>
        <v>0</v>
      </c>
      <c r="X50" s="19">
        <f t="shared" si="4"/>
        <v>0</v>
      </c>
      <c r="Y50" s="19">
        <f t="shared" si="5"/>
        <v>0</v>
      </c>
      <c r="Z50" s="19">
        <f t="shared" si="6"/>
        <v>0</v>
      </c>
      <c r="AA50" s="27">
        <f t="shared" si="7"/>
        <v>0</v>
      </c>
      <c r="AB50" s="50"/>
    </row>
    <row r="51" spans="1:28" s="7" customFormat="1" ht="15" customHeight="1" x14ac:dyDescent="0.2">
      <c r="A51" s="37">
        <v>45</v>
      </c>
      <c r="B51" s="73"/>
      <c r="C51" s="74"/>
      <c r="D51" s="74"/>
      <c r="E51" s="38"/>
      <c r="F51" s="38"/>
      <c r="G51" s="43"/>
      <c r="H51" s="43"/>
      <c r="I51" s="43"/>
      <c r="J51" s="43"/>
      <c r="K51" s="43"/>
      <c r="L51" s="43"/>
      <c r="M51" s="74"/>
      <c r="N51" s="43"/>
      <c r="O51" s="43"/>
      <c r="P51" s="74"/>
      <c r="Q51" s="43"/>
      <c r="R51" s="43"/>
      <c r="S51" s="39"/>
      <c r="T51" s="19">
        <f t="shared" si="0"/>
        <v>0</v>
      </c>
      <c r="U51" s="19">
        <f t="shared" si="1"/>
        <v>0</v>
      </c>
      <c r="V51" s="19">
        <f t="shared" si="2"/>
        <v>0</v>
      </c>
      <c r="W51" s="27">
        <f t="shared" si="3"/>
        <v>0</v>
      </c>
      <c r="X51" s="19">
        <f t="shared" si="4"/>
        <v>0</v>
      </c>
      <c r="Y51" s="19">
        <f t="shared" si="5"/>
        <v>0</v>
      </c>
      <c r="Z51" s="19">
        <f t="shared" si="6"/>
        <v>0</v>
      </c>
      <c r="AA51" s="27">
        <f t="shared" si="7"/>
        <v>0</v>
      </c>
      <c r="AB51" s="50"/>
    </row>
    <row r="52" spans="1:28" x14ac:dyDescent="0.25">
      <c r="A52" s="37">
        <v>46</v>
      </c>
      <c r="B52" s="73"/>
      <c r="C52" s="74"/>
      <c r="D52" s="74"/>
      <c r="E52" s="38"/>
      <c r="F52" s="38"/>
      <c r="G52" s="43"/>
      <c r="H52" s="43"/>
      <c r="I52" s="43"/>
      <c r="J52" s="43"/>
      <c r="K52" s="43"/>
      <c r="L52" s="43"/>
      <c r="M52" s="74"/>
      <c r="N52" s="43"/>
      <c r="O52" s="43"/>
      <c r="P52" s="74"/>
      <c r="Q52" s="43"/>
      <c r="R52" s="43"/>
      <c r="S52" s="39"/>
      <c r="T52" s="19">
        <f t="shared" ref="T52" si="8">G52*210</f>
        <v>0</v>
      </c>
      <c r="U52" s="19">
        <f t="shared" ref="U52" si="9">I52*7</f>
        <v>0</v>
      </c>
      <c r="V52" s="19">
        <f t="shared" ref="V52" si="10">K52</f>
        <v>0</v>
      </c>
      <c r="W52" s="27">
        <f t="shared" ref="W52" si="11">SUM(T52:V52)</f>
        <v>0</v>
      </c>
      <c r="X52" s="19">
        <f t="shared" ref="X52" si="12">H52*210</f>
        <v>0</v>
      </c>
      <c r="Y52" s="19">
        <f t="shared" ref="Y52" si="13">J52*7</f>
        <v>0</v>
      </c>
      <c r="Z52" s="19">
        <f t="shared" ref="Z52" si="14">L52</f>
        <v>0</v>
      </c>
      <c r="AA52" s="27">
        <f t="shared" ref="AA52" si="15">SUM(X52:Z52)</f>
        <v>0</v>
      </c>
      <c r="AB52" s="50"/>
    </row>
    <row r="53" spans="1:28" x14ac:dyDescent="0.25">
      <c r="A53" s="37">
        <v>47</v>
      </c>
      <c r="B53" s="73"/>
      <c r="C53" s="74"/>
      <c r="D53" s="74"/>
      <c r="E53" s="38"/>
      <c r="F53" s="38"/>
      <c r="G53" s="43"/>
      <c r="H53" s="43"/>
      <c r="I53" s="43"/>
      <c r="J53" s="43"/>
      <c r="K53" s="43"/>
      <c r="L53" s="43"/>
      <c r="M53" s="74"/>
      <c r="N53" s="43"/>
      <c r="O53" s="43"/>
      <c r="P53" s="74"/>
      <c r="Q53" s="43"/>
      <c r="R53" s="43"/>
      <c r="S53" s="82"/>
      <c r="T53" s="19">
        <f t="shared" ref="T53:T66" si="16">G53*210</f>
        <v>0</v>
      </c>
      <c r="U53" s="19">
        <f t="shared" ref="U53:U66" si="17">I53*7</f>
        <v>0</v>
      </c>
      <c r="V53" s="19">
        <f t="shared" ref="V53:V66" si="18">K53</f>
        <v>0</v>
      </c>
      <c r="W53" s="27">
        <f t="shared" ref="W53:W66" si="19">SUM(T53:V53)</f>
        <v>0</v>
      </c>
      <c r="X53" s="19">
        <f t="shared" ref="X53:X66" si="20">H53*210</f>
        <v>0</v>
      </c>
      <c r="Y53" s="19">
        <f t="shared" ref="Y53:Y66" si="21">J53*7</f>
        <v>0</v>
      </c>
      <c r="Z53" s="19">
        <f t="shared" ref="Z53:Z66" si="22">L53</f>
        <v>0</v>
      </c>
      <c r="AA53" s="27">
        <f t="shared" ref="AA53:AA66" si="23">SUM(X53:Z53)</f>
        <v>0</v>
      </c>
      <c r="AB53" s="50"/>
    </row>
    <row r="54" spans="1:28" x14ac:dyDescent="0.25">
      <c r="A54" s="88">
        <v>48</v>
      </c>
      <c r="B54" s="73"/>
      <c r="C54" s="74"/>
      <c r="D54" s="74"/>
      <c r="E54" s="38"/>
      <c r="F54" s="38"/>
      <c r="G54" s="43"/>
      <c r="H54" s="43"/>
      <c r="I54" s="43"/>
      <c r="J54" s="43"/>
      <c r="K54" s="43"/>
      <c r="L54" s="43"/>
      <c r="M54" s="74"/>
      <c r="N54" s="43"/>
      <c r="O54" s="43"/>
      <c r="P54" s="74"/>
      <c r="Q54" s="43"/>
      <c r="R54" s="43"/>
      <c r="S54" s="39"/>
      <c r="T54" s="19">
        <f t="shared" si="16"/>
        <v>0</v>
      </c>
      <c r="U54" s="19">
        <f t="shared" si="17"/>
        <v>0</v>
      </c>
      <c r="V54" s="19">
        <f t="shared" si="18"/>
        <v>0</v>
      </c>
      <c r="W54" s="27">
        <f t="shared" si="19"/>
        <v>0</v>
      </c>
      <c r="X54" s="19">
        <f t="shared" si="20"/>
        <v>0</v>
      </c>
      <c r="Y54" s="19">
        <f t="shared" si="21"/>
        <v>0</v>
      </c>
      <c r="Z54" s="19">
        <f t="shared" si="22"/>
        <v>0</v>
      </c>
      <c r="AA54" s="27">
        <f t="shared" si="23"/>
        <v>0</v>
      </c>
      <c r="AB54" s="50"/>
    </row>
    <row r="55" spans="1:28" x14ac:dyDescent="0.25">
      <c r="A55" s="88">
        <v>49</v>
      </c>
      <c r="B55" s="73"/>
      <c r="C55" s="74"/>
      <c r="D55" s="74"/>
      <c r="E55" s="38"/>
      <c r="F55" s="38"/>
      <c r="G55" s="43"/>
      <c r="H55" s="43"/>
      <c r="I55" s="43"/>
      <c r="J55" s="43"/>
      <c r="K55" s="43"/>
      <c r="L55" s="43"/>
      <c r="M55" s="74"/>
      <c r="N55" s="43"/>
      <c r="O55" s="43"/>
      <c r="P55" s="74"/>
      <c r="Q55" s="43"/>
      <c r="R55" s="43"/>
      <c r="S55" s="39"/>
      <c r="T55" s="19">
        <f t="shared" si="16"/>
        <v>0</v>
      </c>
      <c r="U55" s="19">
        <f t="shared" si="17"/>
        <v>0</v>
      </c>
      <c r="V55" s="19">
        <f t="shared" si="18"/>
        <v>0</v>
      </c>
      <c r="W55" s="27">
        <f t="shared" si="19"/>
        <v>0</v>
      </c>
      <c r="X55" s="19">
        <f t="shared" si="20"/>
        <v>0</v>
      </c>
      <c r="Y55" s="19">
        <f t="shared" si="21"/>
        <v>0</v>
      </c>
      <c r="Z55" s="19">
        <f t="shared" si="22"/>
        <v>0</v>
      </c>
      <c r="AA55" s="27">
        <f t="shared" si="23"/>
        <v>0</v>
      </c>
      <c r="AB55" s="50"/>
    </row>
    <row r="56" spans="1:28" x14ac:dyDescent="0.25">
      <c r="A56" s="88">
        <v>50</v>
      </c>
      <c r="B56" s="73"/>
      <c r="C56" s="74"/>
      <c r="D56" s="74"/>
      <c r="E56" s="38"/>
      <c r="F56" s="38"/>
      <c r="G56" s="43"/>
      <c r="H56" s="43"/>
      <c r="I56" s="43"/>
      <c r="J56" s="43"/>
      <c r="K56" s="43"/>
      <c r="L56" s="43"/>
      <c r="M56" s="74"/>
      <c r="N56" s="43"/>
      <c r="O56" s="43"/>
      <c r="P56" s="74"/>
      <c r="Q56" s="43"/>
      <c r="R56" s="43"/>
      <c r="S56" s="39"/>
      <c r="T56" s="19">
        <f t="shared" si="16"/>
        <v>0</v>
      </c>
      <c r="U56" s="19">
        <f t="shared" si="17"/>
        <v>0</v>
      </c>
      <c r="V56" s="19">
        <f t="shared" si="18"/>
        <v>0</v>
      </c>
      <c r="W56" s="27">
        <f t="shared" si="19"/>
        <v>0</v>
      </c>
      <c r="X56" s="19">
        <f t="shared" si="20"/>
        <v>0</v>
      </c>
      <c r="Y56" s="19">
        <f t="shared" si="21"/>
        <v>0</v>
      </c>
      <c r="Z56" s="19">
        <f t="shared" si="22"/>
        <v>0</v>
      </c>
      <c r="AA56" s="27">
        <f t="shared" si="23"/>
        <v>0</v>
      </c>
      <c r="AB56" s="50"/>
    </row>
    <row r="57" spans="1:28" x14ac:dyDescent="0.25">
      <c r="A57" s="88">
        <v>51</v>
      </c>
      <c r="B57" s="73"/>
      <c r="C57" s="74"/>
      <c r="D57" s="74"/>
      <c r="E57" s="38"/>
      <c r="F57" s="38"/>
      <c r="G57" s="43"/>
      <c r="H57" s="43"/>
      <c r="I57" s="43"/>
      <c r="J57" s="43"/>
      <c r="K57" s="43"/>
      <c r="L57" s="43"/>
      <c r="M57" s="74"/>
      <c r="N57" s="43"/>
      <c r="O57" s="43"/>
      <c r="P57" s="74"/>
      <c r="Q57" s="43"/>
      <c r="R57" s="43"/>
      <c r="S57" s="39"/>
      <c r="T57" s="19">
        <f t="shared" si="16"/>
        <v>0</v>
      </c>
      <c r="U57" s="19">
        <f t="shared" si="17"/>
        <v>0</v>
      </c>
      <c r="V57" s="19">
        <f t="shared" si="18"/>
        <v>0</v>
      </c>
      <c r="W57" s="27">
        <f t="shared" si="19"/>
        <v>0</v>
      </c>
      <c r="X57" s="19">
        <f t="shared" si="20"/>
        <v>0</v>
      </c>
      <c r="Y57" s="19">
        <f t="shared" si="21"/>
        <v>0</v>
      </c>
      <c r="Z57" s="19">
        <f t="shared" si="22"/>
        <v>0</v>
      </c>
      <c r="AA57" s="27">
        <f t="shared" si="23"/>
        <v>0</v>
      </c>
      <c r="AB57" s="50"/>
    </row>
    <row r="58" spans="1:28" x14ac:dyDescent="0.25">
      <c r="A58" s="88">
        <v>52</v>
      </c>
      <c r="B58" s="73"/>
      <c r="C58" s="74"/>
      <c r="D58" s="74"/>
      <c r="E58" s="38"/>
      <c r="F58" s="38"/>
      <c r="G58" s="43"/>
      <c r="H58" s="43"/>
      <c r="I58" s="43"/>
      <c r="J58" s="43"/>
      <c r="K58" s="43"/>
      <c r="L58" s="43"/>
      <c r="M58" s="74"/>
      <c r="N58" s="43"/>
      <c r="O58" s="43"/>
      <c r="P58" s="74"/>
      <c r="Q58" s="43"/>
      <c r="R58" s="43"/>
      <c r="S58" s="39"/>
      <c r="T58" s="19">
        <f t="shared" si="16"/>
        <v>0</v>
      </c>
      <c r="U58" s="19">
        <f t="shared" si="17"/>
        <v>0</v>
      </c>
      <c r="V58" s="19">
        <f t="shared" si="18"/>
        <v>0</v>
      </c>
      <c r="W58" s="27">
        <f t="shared" si="19"/>
        <v>0</v>
      </c>
      <c r="X58" s="19">
        <f t="shared" si="20"/>
        <v>0</v>
      </c>
      <c r="Y58" s="19">
        <f t="shared" si="21"/>
        <v>0</v>
      </c>
      <c r="Z58" s="19">
        <f t="shared" si="22"/>
        <v>0</v>
      </c>
      <c r="AA58" s="27">
        <f t="shared" si="23"/>
        <v>0</v>
      </c>
      <c r="AB58" s="50"/>
    </row>
    <row r="59" spans="1:28" x14ac:dyDescent="0.25">
      <c r="A59" s="88">
        <v>53</v>
      </c>
      <c r="B59" s="73"/>
      <c r="C59" s="74"/>
      <c r="D59" s="74"/>
      <c r="E59" s="38"/>
      <c r="F59" s="38"/>
      <c r="G59" s="43"/>
      <c r="H59" s="43"/>
      <c r="I59" s="43"/>
      <c r="J59" s="43"/>
      <c r="K59" s="43"/>
      <c r="L59" s="43"/>
      <c r="M59" s="74"/>
      <c r="N59" s="43"/>
      <c r="O59" s="43"/>
      <c r="P59" s="74"/>
      <c r="Q59" s="43"/>
      <c r="R59" s="43"/>
      <c r="S59" s="39"/>
      <c r="T59" s="19">
        <f t="shared" si="16"/>
        <v>0</v>
      </c>
      <c r="U59" s="19">
        <f t="shared" si="17"/>
        <v>0</v>
      </c>
      <c r="V59" s="19">
        <f t="shared" si="18"/>
        <v>0</v>
      </c>
      <c r="W59" s="27">
        <f t="shared" si="19"/>
        <v>0</v>
      </c>
      <c r="X59" s="19">
        <f t="shared" si="20"/>
        <v>0</v>
      </c>
      <c r="Y59" s="19">
        <f t="shared" si="21"/>
        <v>0</v>
      </c>
      <c r="Z59" s="19">
        <f t="shared" si="22"/>
        <v>0</v>
      </c>
      <c r="AA59" s="27">
        <f t="shared" si="23"/>
        <v>0</v>
      </c>
      <c r="AB59" s="50"/>
    </row>
    <row r="60" spans="1:28" x14ac:dyDescent="0.25">
      <c r="A60" s="89">
        <v>54</v>
      </c>
      <c r="B60" s="90"/>
      <c r="C60" s="85"/>
      <c r="D60" s="85"/>
      <c r="E60" s="85"/>
      <c r="F60" s="85"/>
      <c r="G60" s="86"/>
      <c r="H60" s="86"/>
      <c r="I60" s="86"/>
      <c r="J60" s="86"/>
      <c r="K60" s="86"/>
      <c r="L60" s="86"/>
      <c r="M60" s="85"/>
      <c r="N60" s="86"/>
      <c r="O60" s="86"/>
      <c r="P60" s="85"/>
      <c r="Q60" s="86"/>
      <c r="R60" s="43"/>
      <c r="S60" s="87"/>
      <c r="T60" s="87">
        <f t="shared" si="16"/>
        <v>0</v>
      </c>
      <c r="U60" s="87">
        <f t="shared" si="17"/>
        <v>0</v>
      </c>
      <c r="V60" s="87">
        <f t="shared" si="18"/>
        <v>0</v>
      </c>
      <c r="W60" s="87">
        <f t="shared" si="19"/>
        <v>0</v>
      </c>
      <c r="X60" s="87">
        <f t="shared" si="20"/>
        <v>0</v>
      </c>
      <c r="Y60" s="87">
        <f t="shared" si="21"/>
        <v>0</v>
      </c>
      <c r="Z60" s="87">
        <f t="shared" si="22"/>
        <v>0</v>
      </c>
      <c r="AA60" s="87">
        <f t="shared" si="23"/>
        <v>0</v>
      </c>
      <c r="AB60" s="86"/>
    </row>
    <row r="61" spans="1:28" x14ac:dyDescent="0.25">
      <c r="A61" s="89">
        <v>55</v>
      </c>
      <c r="B61" s="90"/>
      <c r="C61" s="85"/>
      <c r="D61" s="85"/>
      <c r="E61" s="85"/>
      <c r="F61" s="85"/>
      <c r="G61" s="86"/>
      <c r="H61" s="86"/>
      <c r="I61" s="86"/>
      <c r="J61" s="86"/>
      <c r="K61" s="86"/>
      <c r="L61" s="86"/>
      <c r="M61" s="85"/>
      <c r="N61" s="86"/>
      <c r="O61" s="86"/>
      <c r="P61" s="85"/>
      <c r="Q61" s="86"/>
      <c r="R61" s="43"/>
      <c r="S61" s="87"/>
      <c r="T61" s="87">
        <f t="shared" si="16"/>
        <v>0</v>
      </c>
      <c r="U61" s="87">
        <f t="shared" si="17"/>
        <v>0</v>
      </c>
      <c r="V61" s="87">
        <f t="shared" si="18"/>
        <v>0</v>
      </c>
      <c r="W61" s="87">
        <f t="shared" si="19"/>
        <v>0</v>
      </c>
      <c r="X61" s="87">
        <f t="shared" si="20"/>
        <v>0</v>
      </c>
      <c r="Y61" s="87">
        <f t="shared" si="21"/>
        <v>0</v>
      </c>
      <c r="Z61" s="87">
        <f t="shared" si="22"/>
        <v>0</v>
      </c>
      <c r="AA61" s="87">
        <f t="shared" si="23"/>
        <v>0</v>
      </c>
      <c r="AB61" s="86"/>
    </row>
    <row r="62" spans="1:28" x14ac:dyDescent="0.25">
      <c r="A62" s="89">
        <v>56</v>
      </c>
      <c r="B62" s="90"/>
      <c r="C62" s="85"/>
      <c r="D62" s="85"/>
      <c r="E62" s="85"/>
      <c r="F62" s="91"/>
      <c r="G62" s="86"/>
      <c r="H62" s="86"/>
      <c r="I62" s="86"/>
      <c r="J62" s="86"/>
      <c r="K62" s="86"/>
      <c r="L62" s="86"/>
      <c r="M62" s="85"/>
      <c r="N62" s="86"/>
      <c r="O62" s="86"/>
      <c r="P62" s="85"/>
      <c r="Q62" s="86"/>
      <c r="R62" s="43"/>
      <c r="S62" s="92"/>
      <c r="T62" s="87">
        <f t="shared" si="16"/>
        <v>0</v>
      </c>
      <c r="U62" s="87">
        <f t="shared" si="17"/>
        <v>0</v>
      </c>
      <c r="V62" s="87">
        <f t="shared" si="18"/>
        <v>0</v>
      </c>
      <c r="W62" s="87">
        <f t="shared" si="19"/>
        <v>0</v>
      </c>
      <c r="X62" s="87">
        <f t="shared" si="20"/>
        <v>0</v>
      </c>
      <c r="Y62" s="87">
        <f t="shared" si="21"/>
        <v>0</v>
      </c>
      <c r="Z62" s="87">
        <f t="shared" si="22"/>
        <v>0</v>
      </c>
      <c r="AA62" s="87">
        <f t="shared" si="23"/>
        <v>0</v>
      </c>
      <c r="AB62" s="86"/>
    </row>
    <row r="63" spans="1:28" x14ac:dyDescent="0.25">
      <c r="A63" s="89">
        <v>57</v>
      </c>
      <c r="B63" s="90"/>
      <c r="C63" s="85"/>
      <c r="D63" s="85"/>
      <c r="E63" s="85"/>
      <c r="F63" s="91"/>
      <c r="G63" s="86"/>
      <c r="H63" s="86"/>
      <c r="I63" s="86"/>
      <c r="J63" s="86"/>
      <c r="K63" s="86"/>
      <c r="L63" s="86"/>
      <c r="M63" s="85"/>
      <c r="N63" s="86"/>
      <c r="O63" s="86"/>
      <c r="P63" s="85"/>
      <c r="Q63" s="86"/>
      <c r="R63" s="43"/>
      <c r="S63" s="92"/>
      <c r="T63" s="87">
        <f t="shared" si="16"/>
        <v>0</v>
      </c>
      <c r="U63" s="87">
        <f t="shared" si="17"/>
        <v>0</v>
      </c>
      <c r="V63" s="87">
        <f t="shared" si="18"/>
        <v>0</v>
      </c>
      <c r="W63" s="87">
        <f t="shared" si="19"/>
        <v>0</v>
      </c>
      <c r="X63" s="87">
        <f t="shared" si="20"/>
        <v>0</v>
      </c>
      <c r="Y63" s="87">
        <f t="shared" si="21"/>
        <v>0</v>
      </c>
      <c r="Z63" s="87">
        <f t="shared" si="22"/>
        <v>0</v>
      </c>
      <c r="AA63" s="87">
        <f t="shared" si="23"/>
        <v>0</v>
      </c>
      <c r="AB63" s="86"/>
    </row>
    <row r="64" spans="1:28" x14ac:dyDescent="0.25">
      <c r="A64" s="89">
        <v>58</v>
      </c>
      <c r="B64" s="90"/>
      <c r="C64" s="85"/>
      <c r="D64" s="85"/>
      <c r="E64" s="85"/>
      <c r="F64" s="85"/>
      <c r="G64" s="86"/>
      <c r="H64" s="86"/>
      <c r="I64" s="86"/>
      <c r="J64" s="86"/>
      <c r="K64" s="86"/>
      <c r="L64" s="86"/>
      <c r="M64" s="85"/>
      <c r="N64" s="86"/>
      <c r="O64" s="86"/>
      <c r="P64" s="85"/>
      <c r="Q64" s="86"/>
      <c r="R64" s="43"/>
      <c r="S64" s="87"/>
      <c r="T64" s="87">
        <f t="shared" si="16"/>
        <v>0</v>
      </c>
      <c r="U64" s="87">
        <f t="shared" si="17"/>
        <v>0</v>
      </c>
      <c r="V64" s="87">
        <f t="shared" si="18"/>
        <v>0</v>
      </c>
      <c r="W64" s="87">
        <f t="shared" si="19"/>
        <v>0</v>
      </c>
      <c r="X64" s="87">
        <f t="shared" si="20"/>
        <v>0</v>
      </c>
      <c r="Y64" s="87">
        <f t="shared" si="21"/>
        <v>0</v>
      </c>
      <c r="Z64" s="87">
        <f t="shared" si="22"/>
        <v>0</v>
      </c>
      <c r="AA64" s="87">
        <f t="shared" si="23"/>
        <v>0</v>
      </c>
      <c r="AB64" s="86"/>
    </row>
    <row r="65" spans="1:28" x14ac:dyDescent="0.25">
      <c r="A65" s="89">
        <v>59</v>
      </c>
      <c r="B65" s="90"/>
      <c r="C65" s="85"/>
      <c r="D65" s="85"/>
      <c r="E65" s="85"/>
      <c r="F65" s="85"/>
      <c r="G65" s="86"/>
      <c r="H65" s="86"/>
      <c r="I65" s="86"/>
      <c r="J65" s="86"/>
      <c r="K65" s="86"/>
      <c r="L65" s="86"/>
      <c r="M65" s="85"/>
      <c r="N65" s="86"/>
      <c r="O65" s="86"/>
      <c r="P65" s="85"/>
      <c r="Q65" s="86"/>
      <c r="R65" s="43"/>
      <c r="S65" s="87"/>
      <c r="T65" s="87">
        <f t="shared" si="16"/>
        <v>0</v>
      </c>
      <c r="U65" s="87">
        <f t="shared" si="17"/>
        <v>0</v>
      </c>
      <c r="V65" s="87">
        <f t="shared" si="18"/>
        <v>0</v>
      </c>
      <c r="W65" s="87">
        <f t="shared" si="19"/>
        <v>0</v>
      </c>
      <c r="X65" s="87">
        <f t="shared" si="20"/>
        <v>0</v>
      </c>
      <c r="Y65" s="87">
        <f t="shared" si="21"/>
        <v>0</v>
      </c>
      <c r="Z65" s="87">
        <f t="shared" si="22"/>
        <v>0</v>
      </c>
      <c r="AA65" s="87">
        <f t="shared" si="23"/>
        <v>0</v>
      </c>
      <c r="AB65" s="86"/>
    </row>
    <row r="66" spans="1:28" x14ac:dyDescent="0.25">
      <c r="A66" s="89">
        <v>60</v>
      </c>
      <c r="B66" s="90"/>
      <c r="C66" s="85"/>
      <c r="D66" s="85"/>
      <c r="E66" s="85"/>
      <c r="F66" s="85"/>
      <c r="G66" s="86"/>
      <c r="H66" s="86"/>
      <c r="I66" s="86"/>
      <c r="J66" s="86"/>
      <c r="K66" s="86"/>
      <c r="L66" s="86"/>
      <c r="M66" s="85"/>
      <c r="N66" s="86"/>
      <c r="O66" s="86"/>
      <c r="P66" s="85"/>
      <c r="Q66" s="86"/>
      <c r="R66" s="43"/>
      <c r="S66" s="87"/>
      <c r="T66" s="87">
        <f t="shared" si="16"/>
        <v>0</v>
      </c>
      <c r="U66" s="87">
        <f t="shared" si="17"/>
        <v>0</v>
      </c>
      <c r="V66" s="87">
        <f t="shared" si="18"/>
        <v>0</v>
      </c>
      <c r="W66" s="87">
        <f t="shared" si="19"/>
        <v>0</v>
      </c>
      <c r="X66" s="87">
        <f t="shared" si="20"/>
        <v>0</v>
      </c>
      <c r="Y66" s="87">
        <f t="shared" si="21"/>
        <v>0</v>
      </c>
      <c r="Z66" s="87">
        <f t="shared" si="22"/>
        <v>0</v>
      </c>
      <c r="AA66" s="87">
        <f t="shared" si="23"/>
        <v>0</v>
      </c>
      <c r="AB66" s="86"/>
    </row>
    <row r="67" spans="1:28" x14ac:dyDescent="0.25">
      <c r="A67" s="89"/>
      <c r="B67" s="83"/>
      <c r="C67" s="84"/>
      <c r="D67" s="84"/>
      <c r="E67" s="85"/>
      <c r="F67" s="85"/>
      <c r="G67" s="86"/>
      <c r="H67" s="86"/>
      <c r="I67" s="86"/>
      <c r="J67" s="86"/>
      <c r="K67" s="86"/>
      <c r="L67" s="86"/>
      <c r="M67" s="84"/>
      <c r="N67" s="87"/>
      <c r="O67" s="87"/>
      <c r="P67" s="84"/>
      <c r="Q67" s="87"/>
      <c r="R67" s="86"/>
      <c r="S67" s="87"/>
      <c r="T67" s="87"/>
      <c r="U67" s="87"/>
      <c r="V67" s="87"/>
      <c r="W67" s="87"/>
      <c r="X67" s="87"/>
      <c r="Y67" s="87"/>
      <c r="Z67" s="87"/>
      <c r="AA67" s="87"/>
      <c r="AB67" s="86"/>
    </row>
    <row r="68" spans="1:28" x14ac:dyDescent="0.25">
      <c r="A68" s="89"/>
      <c r="B68" s="83"/>
      <c r="C68" s="84"/>
      <c r="D68" s="84"/>
      <c r="E68" s="85"/>
      <c r="F68" s="85"/>
      <c r="G68" s="86"/>
      <c r="H68" s="86"/>
      <c r="I68" s="86"/>
      <c r="J68" s="86"/>
      <c r="K68" s="86"/>
      <c r="L68" s="86"/>
      <c r="M68" s="84"/>
      <c r="N68" s="87"/>
      <c r="O68" s="87"/>
      <c r="P68" s="84"/>
      <c r="Q68" s="87"/>
      <c r="R68" s="86"/>
      <c r="S68" s="87"/>
      <c r="T68" s="87"/>
      <c r="U68" s="87"/>
      <c r="V68" s="87"/>
      <c r="W68" s="87"/>
      <c r="X68" s="87"/>
      <c r="Y68" s="87"/>
      <c r="Z68" s="87"/>
      <c r="AA68" s="87"/>
      <c r="AB68" s="86"/>
    </row>
    <row r="69" spans="1:28" x14ac:dyDescent="0.25">
      <c r="A69" s="89"/>
      <c r="B69" s="83"/>
      <c r="C69" s="84"/>
      <c r="D69" s="84"/>
      <c r="E69" s="85"/>
      <c r="F69" s="85"/>
      <c r="G69" s="86"/>
      <c r="H69" s="86"/>
      <c r="I69" s="86"/>
      <c r="J69" s="86"/>
      <c r="K69" s="86"/>
      <c r="L69" s="86"/>
      <c r="M69" s="84"/>
      <c r="N69" s="87"/>
      <c r="O69" s="87"/>
      <c r="P69" s="84"/>
      <c r="Q69" s="87"/>
      <c r="R69" s="86"/>
      <c r="S69" s="87"/>
      <c r="T69" s="87"/>
      <c r="U69" s="87"/>
      <c r="V69" s="87"/>
      <c r="W69" s="87"/>
      <c r="X69" s="87"/>
      <c r="Y69" s="87"/>
      <c r="Z69" s="87"/>
      <c r="AA69" s="87"/>
      <c r="AB69" s="86"/>
    </row>
    <row r="70" spans="1:28" x14ac:dyDescent="0.25">
      <c r="A70" s="89"/>
      <c r="B70" s="83"/>
      <c r="C70" s="84"/>
      <c r="D70" s="84"/>
      <c r="E70" s="85"/>
      <c r="F70" s="85"/>
      <c r="G70" s="86"/>
      <c r="H70" s="86"/>
      <c r="I70" s="86"/>
      <c r="J70" s="86"/>
      <c r="K70" s="86"/>
      <c r="L70" s="86"/>
      <c r="M70" s="84"/>
      <c r="N70" s="87"/>
      <c r="O70" s="87"/>
      <c r="P70" s="84"/>
      <c r="Q70" s="87"/>
      <c r="R70" s="86"/>
      <c r="S70" s="87"/>
      <c r="T70" s="87"/>
      <c r="U70" s="87"/>
      <c r="V70" s="87"/>
      <c r="W70" s="87"/>
      <c r="X70" s="87"/>
      <c r="Y70" s="87"/>
      <c r="Z70" s="87"/>
      <c r="AA70" s="87"/>
      <c r="AB70" s="86"/>
    </row>
  </sheetData>
  <mergeCells count="2">
    <mergeCell ref="E4:F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/>
  </sheetViews>
  <sheetFormatPr defaultRowHeight="15" x14ac:dyDescent="0.25"/>
  <cols>
    <col min="3" max="3" width="11.85546875" customWidth="1"/>
    <col min="9" max="10" width="11" customWidth="1"/>
    <col min="18" max="18" width="12.7109375" customWidth="1"/>
    <col min="19" max="19" width="54.28515625" customWidth="1"/>
  </cols>
  <sheetData>
    <row r="1" spans="1:19" ht="18" x14ac:dyDescent="0.25">
      <c r="A1" s="8" t="s">
        <v>55</v>
      </c>
      <c r="B1" s="9"/>
      <c r="C1" s="10"/>
      <c r="D1" s="10"/>
      <c r="E1" s="16"/>
      <c r="F1" s="16"/>
      <c r="G1" s="40"/>
      <c r="H1" s="40"/>
      <c r="I1" s="40"/>
      <c r="J1" s="40"/>
      <c r="K1" s="40"/>
      <c r="L1" s="40"/>
      <c r="M1" s="11"/>
      <c r="N1" s="11"/>
      <c r="O1" s="11"/>
      <c r="P1" s="11"/>
      <c r="Q1" s="11"/>
      <c r="R1" s="11"/>
      <c r="S1" s="11"/>
    </row>
    <row r="2" spans="1:19" x14ac:dyDescent="0.25">
      <c r="A2" s="12" t="s">
        <v>0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</row>
    <row r="3" spans="1:19" ht="58.5" customHeight="1" x14ac:dyDescent="0.25">
      <c r="A3" s="61" t="s">
        <v>1</v>
      </c>
      <c r="B3" s="52" t="s">
        <v>10</v>
      </c>
      <c r="C3" s="63" t="s">
        <v>11</v>
      </c>
      <c r="D3" s="53" t="s">
        <v>12</v>
      </c>
      <c r="E3" s="65" t="s">
        <v>2</v>
      </c>
      <c r="F3" s="66" t="s">
        <v>26</v>
      </c>
      <c r="G3" s="54" t="s">
        <v>9</v>
      </c>
      <c r="H3" s="68" t="s">
        <v>8</v>
      </c>
      <c r="I3" s="54" t="s">
        <v>7</v>
      </c>
      <c r="J3" s="68" t="s">
        <v>6</v>
      </c>
      <c r="K3" s="70" t="s">
        <v>5</v>
      </c>
      <c r="L3" s="55" t="s">
        <v>4</v>
      </c>
      <c r="M3" s="54" t="s">
        <v>3</v>
      </c>
      <c r="N3" s="68" t="s">
        <v>13</v>
      </c>
      <c r="O3" s="54" t="s">
        <v>14</v>
      </c>
      <c r="P3" s="68" t="s">
        <v>15</v>
      </c>
      <c r="Q3" s="54" t="s">
        <v>49</v>
      </c>
      <c r="R3" s="68" t="s">
        <v>16</v>
      </c>
      <c r="S3" s="55" t="s">
        <v>17</v>
      </c>
    </row>
    <row r="4" spans="1:19" ht="45" customHeight="1" x14ac:dyDescent="0.25">
      <c r="A4" s="62"/>
      <c r="B4" s="56"/>
      <c r="C4" s="64"/>
      <c r="D4" s="57"/>
      <c r="E4" s="95" t="s">
        <v>24</v>
      </c>
      <c r="F4" s="96"/>
      <c r="G4" s="58"/>
      <c r="H4" s="69"/>
      <c r="I4" s="58" t="s">
        <v>34</v>
      </c>
      <c r="J4" s="69" t="s">
        <v>25</v>
      </c>
      <c r="K4" s="97" t="s">
        <v>50</v>
      </c>
      <c r="L4" s="98"/>
      <c r="M4" s="58" t="s">
        <v>35</v>
      </c>
      <c r="N4" s="71" t="s">
        <v>36</v>
      </c>
      <c r="O4" s="59" t="s">
        <v>37</v>
      </c>
      <c r="P4" s="69"/>
      <c r="Q4" s="59" t="s">
        <v>38</v>
      </c>
      <c r="R4" s="69"/>
      <c r="S4" s="60" t="s">
        <v>39</v>
      </c>
    </row>
    <row r="5" spans="1:19" x14ac:dyDescent="0.25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2">
        <v>1145</v>
      </c>
      <c r="N5" s="32">
        <v>1</v>
      </c>
      <c r="O5" s="32"/>
      <c r="P5" s="72"/>
      <c r="Q5" s="32"/>
      <c r="R5" s="42" t="s">
        <v>32</v>
      </c>
      <c r="S5" s="32" t="s">
        <v>33</v>
      </c>
    </row>
    <row r="6" spans="1:19" ht="30" customHeight="1" x14ac:dyDescent="0.25">
      <c r="A6" s="37">
        <v>1</v>
      </c>
      <c r="B6" s="73"/>
      <c r="C6" s="74"/>
      <c r="D6" s="74"/>
      <c r="E6" s="38"/>
      <c r="F6" s="3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5"/>
      <c r="S6" s="75"/>
    </row>
    <row r="7" spans="1:19" ht="30" customHeight="1" x14ac:dyDescent="0.25">
      <c r="A7" s="37">
        <v>2</v>
      </c>
      <c r="B7" s="73"/>
      <c r="C7" s="74"/>
      <c r="D7" s="74"/>
      <c r="E7" s="38"/>
      <c r="F7" s="3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5"/>
      <c r="S7" s="75"/>
    </row>
    <row r="8" spans="1:19" ht="30" customHeight="1" x14ac:dyDescent="0.25">
      <c r="A8" s="37">
        <v>3</v>
      </c>
      <c r="B8" s="73"/>
      <c r="C8" s="74"/>
      <c r="D8" s="74"/>
      <c r="E8" s="38"/>
      <c r="F8" s="3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5"/>
      <c r="S8" s="75"/>
    </row>
    <row r="9" spans="1:19" ht="30" customHeight="1" x14ac:dyDescent="0.25">
      <c r="A9" s="37">
        <v>4</v>
      </c>
      <c r="B9" s="73"/>
      <c r="C9" s="74"/>
      <c r="D9" s="74"/>
      <c r="E9" s="38"/>
      <c r="F9" s="3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5"/>
      <c r="S9" s="75"/>
    </row>
    <row r="10" spans="1:19" ht="30" customHeight="1" x14ac:dyDescent="0.25">
      <c r="A10" s="37">
        <v>5</v>
      </c>
      <c r="B10" s="73"/>
      <c r="C10" s="74"/>
      <c r="D10" s="74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9"/>
    </row>
    <row r="11" spans="1:19" ht="30" customHeight="1" x14ac:dyDescent="0.25">
      <c r="A11" s="37">
        <v>6</v>
      </c>
      <c r="B11" s="73"/>
      <c r="C11" s="74"/>
      <c r="D11" s="74"/>
      <c r="E11" s="38"/>
      <c r="F11" s="3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9"/>
    </row>
    <row r="12" spans="1:19" ht="30" customHeight="1" x14ac:dyDescent="0.25">
      <c r="A12" s="37">
        <v>7</v>
      </c>
      <c r="B12" s="73"/>
      <c r="C12" s="74"/>
      <c r="D12" s="74"/>
      <c r="E12" s="38"/>
      <c r="F12" s="3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9"/>
    </row>
    <row r="13" spans="1:19" ht="30" customHeight="1" x14ac:dyDescent="0.25">
      <c r="A13" s="37">
        <v>8</v>
      </c>
      <c r="B13" s="73"/>
      <c r="C13" s="74"/>
      <c r="D13" s="74"/>
      <c r="E13" s="38"/>
      <c r="F13" s="3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9"/>
    </row>
    <row r="14" spans="1:19" ht="30" customHeight="1" x14ac:dyDescent="0.25">
      <c r="A14" s="37">
        <v>9</v>
      </c>
      <c r="B14" s="73"/>
      <c r="C14" s="74"/>
      <c r="D14" s="74"/>
      <c r="E14" s="38"/>
      <c r="F14" s="3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9"/>
    </row>
    <row r="15" spans="1:19" ht="30" customHeight="1" x14ac:dyDescent="0.25">
      <c r="A15" s="37">
        <v>10</v>
      </c>
      <c r="B15" s="73"/>
      <c r="C15" s="74"/>
      <c r="D15" s="74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30" customHeight="1" x14ac:dyDescent="0.25">
      <c r="A16" s="37">
        <v>11</v>
      </c>
      <c r="B16" s="73"/>
      <c r="C16" s="74"/>
      <c r="D16" s="74"/>
      <c r="E16" s="38"/>
      <c r="F16" s="3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9"/>
    </row>
    <row r="17" spans="1:19" ht="30" customHeight="1" x14ac:dyDescent="0.25">
      <c r="A17" s="37">
        <v>12</v>
      </c>
      <c r="B17" s="73"/>
      <c r="C17" s="74"/>
      <c r="D17" s="74"/>
      <c r="E17" s="38"/>
      <c r="F17" s="38"/>
      <c r="G17" s="43"/>
      <c r="H17" s="38"/>
      <c r="I17" s="43"/>
      <c r="J17" s="43"/>
      <c r="K17" s="43"/>
      <c r="L17" s="43"/>
      <c r="M17" s="38"/>
      <c r="N17" s="43"/>
      <c r="O17" s="43"/>
      <c r="P17" s="43"/>
      <c r="Q17" s="43"/>
      <c r="R17" s="43"/>
      <c r="S17" s="39"/>
    </row>
    <row r="18" spans="1:19" ht="30" customHeight="1" x14ac:dyDescent="0.25">
      <c r="A18" s="37">
        <v>13</v>
      </c>
      <c r="B18" s="73"/>
      <c r="C18" s="74"/>
      <c r="D18" s="74"/>
      <c r="E18" s="38"/>
      <c r="F18" s="38"/>
      <c r="G18" s="43"/>
      <c r="H18" s="43"/>
      <c r="I18" s="43"/>
      <c r="J18" s="43"/>
      <c r="K18" s="43"/>
      <c r="L18" s="43"/>
      <c r="M18" s="38"/>
      <c r="N18" s="43"/>
      <c r="O18" s="43"/>
      <c r="P18" s="43"/>
      <c r="Q18" s="43"/>
      <c r="R18" s="43"/>
      <c r="S18" s="39"/>
    </row>
    <row r="19" spans="1:19" ht="30" customHeight="1" x14ac:dyDescent="0.25">
      <c r="A19" s="37">
        <v>14</v>
      </c>
      <c r="B19" s="73"/>
      <c r="C19" s="74"/>
      <c r="D19" s="74"/>
      <c r="E19" s="38"/>
      <c r="F19" s="38"/>
      <c r="G19" s="43"/>
      <c r="H19" s="38"/>
      <c r="I19" s="43"/>
      <c r="J19" s="43"/>
      <c r="K19" s="43"/>
      <c r="L19" s="43"/>
      <c r="M19" s="38"/>
      <c r="N19" s="38"/>
      <c r="O19" s="38"/>
      <c r="P19" s="43"/>
      <c r="Q19" s="43"/>
      <c r="R19" s="43"/>
      <c r="S19" s="39"/>
    </row>
    <row r="20" spans="1:19" ht="30" customHeight="1" x14ac:dyDescent="0.25">
      <c r="A20" s="37">
        <v>15</v>
      </c>
      <c r="B20" s="73"/>
      <c r="C20" s="74"/>
      <c r="D20" s="74"/>
      <c r="E20" s="38"/>
      <c r="F20" s="3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9"/>
    </row>
    <row r="21" spans="1:19" ht="30" customHeight="1" x14ac:dyDescent="0.25">
      <c r="A21" s="37">
        <v>16</v>
      </c>
      <c r="B21" s="73"/>
      <c r="C21" s="74"/>
      <c r="D21" s="74"/>
      <c r="E21" s="38"/>
      <c r="F21" s="3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9"/>
    </row>
    <row r="22" spans="1:19" ht="30" customHeight="1" x14ac:dyDescent="0.25">
      <c r="A22" s="37">
        <v>17</v>
      </c>
      <c r="B22" s="73"/>
      <c r="C22" s="74"/>
      <c r="D22" s="74"/>
      <c r="E22" s="38"/>
      <c r="F22" s="3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30" customHeight="1" x14ac:dyDescent="0.25">
      <c r="A23" s="37">
        <v>18</v>
      </c>
      <c r="B23" s="73"/>
      <c r="C23" s="74"/>
      <c r="D23" s="74"/>
      <c r="E23" s="38"/>
      <c r="F23" s="3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9"/>
    </row>
    <row r="24" spans="1:19" ht="30" customHeight="1" x14ac:dyDescent="0.25">
      <c r="A24" s="37">
        <v>19</v>
      </c>
      <c r="B24" s="73"/>
      <c r="C24" s="74"/>
      <c r="D24" s="74"/>
      <c r="E24" s="38"/>
      <c r="F24" s="3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9"/>
    </row>
    <row r="25" spans="1:19" ht="30" customHeight="1" x14ac:dyDescent="0.25">
      <c r="A25" s="37">
        <v>20</v>
      </c>
      <c r="B25" s="73"/>
      <c r="C25" s="74"/>
      <c r="D25" s="74"/>
      <c r="E25" s="38"/>
      <c r="F25" s="3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9"/>
    </row>
    <row r="26" spans="1:19" ht="30" customHeight="1" x14ac:dyDescent="0.25">
      <c r="A26" s="37">
        <v>21</v>
      </c>
      <c r="B26" s="73"/>
      <c r="C26" s="74"/>
      <c r="D26" s="74"/>
      <c r="E26" s="38"/>
      <c r="F26" s="3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9"/>
    </row>
    <row r="27" spans="1:19" ht="30" customHeight="1" x14ac:dyDescent="0.25">
      <c r="A27" s="37">
        <v>22</v>
      </c>
      <c r="B27" s="73"/>
      <c r="C27" s="74"/>
      <c r="D27" s="74"/>
      <c r="E27" s="38"/>
      <c r="F27" s="3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9"/>
    </row>
    <row r="28" spans="1:19" ht="30" customHeight="1" x14ac:dyDescent="0.25">
      <c r="A28" s="37">
        <v>23</v>
      </c>
      <c r="B28" s="73"/>
      <c r="C28" s="74"/>
      <c r="D28" s="74"/>
      <c r="E28" s="38"/>
      <c r="F28" s="3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9"/>
    </row>
    <row r="29" spans="1:19" ht="30" customHeight="1" x14ac:dyDescent="0.25">
      <c r="A29" s="37">
        <v>24</v>
      </c>
      <c r="B29" s="73"/>
      <c r="C29" s="74"/>
      <c r="D29" s="74"/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9"/>
    </row>
    <row r="30" spans="1:19" ht="30" customHeight="1" x14ac:dyDescent="0.25">
      <c r="A30" s="37">
        <v>25</v>
      </c>
      <c r="B30" s="73"/>
      <c r="C30" s="74"/>
      <c r="D30" s="74"/>
      <c r="E30" s="38"/>
      <c r="F30" s="3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9"/>
    </row>
  </sheetData>
  <mergeCells count="2">
    <mergeCell ref="E4:F4"/>
    <mergeCell ref="K4:L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AirLog</vt:lpstr>
      <vt:lpstr>Printable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Manager</cp:lastModifiedBy>
  <cp:lastPrinted>2017-02-20T14:51:41Z</cp:lastPrinted>
  <dcterms:created xsi:type="dcterms:W3CDTF">2015-04-15T16:33:56Z</dcterms:created>
  <dcterms:modified xsi:type="dcterms:W3CDTF">2018-10-24T17:14:08Z</dcterms:modified>
</cp:coreProperties>
</file>