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ftp\Operations\Skiway\Airlogs\"/>
    </mc:Choice>
  </mc:AlternateContent>
  <bookViews>
    <workbookView xWindow="0" yWindow="0" windowWidth="19200" windowHeight="11955"/>
  </bookViews>
  <sheets>
    <sheet name="LC130 Summit ACL summar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49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N78" i="2"/>
  <c r="M78" i="2"/>
  <c r="M48" i="2"/>
  <c r="M26" i="2"/>
  <c r="W71" i="2"/>
  <c r="W56" i="2"/>
  <c r="W77" i="2"/>
  <c r="W76" i="2"/>
  <c r="W75" i="2"/>
  <c r="W74" i="2"/>
  <c r="W73" i="2"/>
  <c r="W72" i="2"/>
  <c r="W70" i="2"/>
  <c r="W69" i="2"/>
  <c r="W68" i="2"/>
  <c r="W67" i="2"/>
  <c r="W66" i="2"/>
  <c r="W65" i="2"/>
  <c r="W64" i="2"/>
  <c r="W62" i="2"/>
  <c r="W61" i="2"/>
  <c r="W60" i="2"/>
  <c r="W59" i="2"/>
  <c r="W58" i="2"/>
  <c r="W57" i="2"/>
  <c r="W55" i="2"/>
  <c r="W54" i="2"/>
  <c r="W53" i="2"/>
  <c r="W52" i="2"/>
  <c r="W51" i="2"/>
  <c r="W78" i="2" s="1"/>
  <c r="W50" i="2"/>
  <c r="W49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48" i="2" s="1"/>
  <c r="W33" i="2"/>
  <c r="W32" i="2"/>
  <c r="W31" i="2"/>
  <c r="W30" i="2"/>
  <c r="W29" i="2"/>
  <c r="W28" i="2"/>
  <c r="W27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26" i="2" s="1"/>
  <c r="W5" i="2"/>
  <c r="W4" i="2"/>
  <c r="W3" i="2"/>
  <c r="W2" i="2"/>
  <c r="L26" i="2"/>
  <c r="L48" i="2"/>
  <c r="L78" i="2"/>
  <c r="Q78" i="2"/>
  <c r="P78" i="2"/>
  <c r="O78" i="2"/>
  <c r="Q48" i="2"/>
  <c r="P48" i="2"/>
  <c r="O48" i="2"/>
  <c r="N48" i="2"/>
  <c r="Q26" i="2"/>
  <c r="P26" i="2"/>
  <c r="O26" i="2"/>
  <c r="N26" i="2"/>
</calcChain>
</file>

<file path=xl/sharedStrings.xml><?xml version="1.0" encoding="utf-8"?>
<sst xmlns="http://schemas.openxmlformats.org/spreadsheetml/2006/main" count="595" uniqueCount="461">
  <si>
    <t>Date</t>
  </si>
  <si>
    <t>Mission</t>
  </si>
  <si>
    <t>Tail #</t>
  </si>
  <si>
    <t>On Deck (local)</t>
  </si>
  <si>
    <t>UTC</t>
  </si>
  <si>
    <t>ON WS</t>
  </si>
  <si>
    <t>ON WD</t>
  </si>
  <si>
    <t>Off Deck (local)</t>
  </si>
  <si>
    <t xml:space="preserve">UTC </t>
  </si>
  <si>
    <t>OFF WS</t>
  </si>
  <si>
    <t>OFF WD</t>
  </si>
  <si>
    <t>Pax In</t>
  </si>
  <si>
    <t>Pax Out</t>
  </si>
  <si>
    <t>Fuel Off (gal)</t>
  </si>
  <si>
    <t>Fuel On (gal)</t>
  </si>
  <si>
    <t>Cargo In</t>
  </si>
  <si>
    <t>Cargo Out</t>
  </si>
  <si>
    <t>Time Taxi</t>
  </si>
  <si>
    <t>Slides</t>
  </si>
  <si>
    <t>ATO</t>
  </si>
  <si>
    <t>Temp</t>
  </si>
  <si>
    <t>KPF</t>
  </si>
  <si>
    <t>Corrected ACL (fuel/pax delivered minus fuel taken)</t>
  </si>
  <si>
    <t>S0115/SK21</t>
  </si>
  <si>
    <t>93</t>
  </si>
  <si>
    <t>1115</t>
  </si>
  <si>
    <t>1340</t>
  </si>
  <si>
    <t>M23</t>
  </si>
  <si>
    <t>SO215/SK41</t>
  </si>
  <si>
    <t>01</t>
  </si>
  <si>
    <t>1435</t>
  </si>
  <si>
    <t>1538</t>
  </si>
  <si>
    <t>M29</t>
  </si>
  <si>
    <t>SO315/SK63</t>
  </si>
  <si>
    <t>1233</t>
  </si>
  <si>
    <t>1343</t>
  </si>
  <si>
    <t>M20</t>
  </si>
  <si>
    <t>SO415/SK82</t>
  </si>
  <si>
    <t>91</t>
  </si>
  <si>
    <t>1207</t>
  </si>
  <si>
    <t>1339</t>
  </si>
  <si>
    <t>M26</t>
  </si>
  <si>
    <t>S0515/SK11</t>
  </si>
  <si>
    <t>96</t>
  </si>
  <si>
    <t>1425</t>
  </si>
  <si>
    <t>1518</t>
  </si>
  <si>
    <t>M14</t>
  </si>
  <si>
    <t>S0715/SK21</t>
  </si>
  <si>
    <t>1211</t>
  </si>
  <si>
    <t>M16</t>
  </si>
  <si>
    <t>S0815/SK11</t>
  </si>
  <si>
    <t>92</t>
  </si>
  <si>
    <t>1055</t>
  </si>
  <si>
    <t>1220</t>
  </si>
  <si>
    <t>M18</t>
  </si>
  <si>
    <t>S0915/SK31</t>
  </si>
  <si>
    <t>1143</t>
  </si>
  <si>
    <t>1315</t>
  </si>
  <si>
    <t>S1015/22</t>
  </si>
  <si>
    <t>1116</t>
  </si>
  <si>
    <t>1221</t>
  </si>
  <si>
    <t>M2</t>
  </si>
  <si>
    <t>S1115/51</t>
  </si>
  <si>
    <t>00</t>
  </si>
  <si>
    <t>1219</t>
  </si>
  <si>
    <t>1346</t>
  </si>
  <si>
    <t>S1215/61</t>
  </si>
  <si>
    <t>1028</t>
  </si>
  <si>
    <t>1158</t>
  </si>
  <si>
    <t>S1315/62</t>
  </si>
  <si>
    <t>1213</t>
  </si>
  <si>
    <t>1319</t>
  </si>
  <si>
    <t>S1415/71</t>
  </si>
  <si>
    <t>1142</t>
  </si>
  <si>
    <t>S1515/12</t>
  </si>
  <si>
    <t>1253</t>
  </si>
  <si>
    <t>1404</t>
  </si>
  <si>
    <t>S1615/31</t>
  </si>
  <si>
    <t>1103</t>
  </si>
  <si>
    <t>1224</t>
  </si>
  <si>
    <t>S1815/62</t>
  </si>
  <si>
    <t>1230</t>
  </si>
  <si>
    <t>1336</t>
  </si>
  <si>
    <t>S1915/82</t>
  </si>
  <si>
    <t>1242</t>
  </si>
  <si>
    <t>1341</t>
  </si>
  <si>
    <t>S2015/11</t>
  </si>
  <si>
    <t>1330</t>
  </si>
  <si>
    <t>S2115/41</t>
  </si>
  <si>
    <t>1133</t>
  </si>
  <si>
    <t>1246</t>
  </si>
  <si>
    <t>S2215/64</t>
  </si>
  <si>
    <t>1239</t>
  </si>
  <si>
    <t>1352</t>
  </si>
  <si>
    <t>S2315/61</t>
  </si>
  <si>
    <t>1215</t>
  </si>
  <si>
    <t>1415</t>
  </si>
  <si>
    <t>S2415/21</t>
  </si>
  <si>
    <t>1305</t>
  </si>
  <si>
    <t>1550</t>
  </si>
  <si>
    <t>S2515/22</t>
  </si>
  <si>
    <t>95</t>
  </si>
  <si>
    <t>1631</t>
  </si>
  <si>
    <t>1742</t>
  </si>
  <si>
    <t>S2615/41</t>
  </si>
  <si>
    <t>1033</t>
  </si>
  <si>
    <t>1138</t>
  </si>
  <si>
    <t>2015 Totals (24 Flights)</t>
  </si>
  <si>
    <t>Total AVG ACL 2015</t>
  </si>
  <si>
    <t>S0116</t>
  </si>
  <si>
    <t>02</t>
  </si>
  <si>
    <t>1135</t>
  </si>
  <si>
    <t>1F</t>
  </si>
  <si>
    <t>S0216</t>
  </si>
  <si>
    <t>1638</t>
  </si>
  <si>
    <t>1748</t>
  </si>
  <si>
    <t>S0316</t>
  </si>
  <si>
    <t>M19</t>
  </si>
  <si>
    <t>S0416</t>
  </si>
  <si>
    <t>1123</t>
  </si>
  <si>
    <t>1232</t>
  </si>
  <si>
    <t>M9</t>
  </si>
  <si>
    <t>S0516</t>
  </si>
  <si>
    <t>90</t>
  </si>
  <si>
    <t>1320</t>
  </si>
  <si>
    <t>23</t>
  </si>
  <si>
    <t>1</t>
  </si>
  <si>
    <t>0</t>
  </si>
  <si>
    <t>13F</t>
  </si>
  <si>
    <t>S0616</t>
  </si>
  <si>
    <t>1342</t>
  </si>
  <si>
    <t>1445</t>
  </si>
  <si>
    <t>1437</t>
  </si>
  <si>
    <t>S0716</t>
  </si>
  <si>
    <t>1303</t>
  </si>
  <si>
    <t>1249</t>
  </si>
  <si>
    <t>7F</t>
  </si>
  <si>
    <t>S0816</t>
  </si>
  <si>
    <t>1524</t>
  </si>
  <si>
    <t>1318</t>
  </si>
  <si>
    <t>3</t>
  </si>
  <si>
    <t>S0916</t>
  </si>
  <si>
    <t>1030</t>
  </si>
  <si>
    <t>1134</t>
  </si>
  <si>
    <t>12F</t>
  </si>
  <si>
    <t>S1016</t>
  </si>
  <si>
    <t>0954</t>
  </si>
  <si>
    <t>1308</t>
  </si>
  <si>
    <t>8</t>
  </si>
  <si>
    <t>18F</t>
  </si>
  <si>
    <t>S1116</t>
  </si>
  <si>
    <t>0956</t>
  </si>
  <si>
    <t>1111</t>
  </si>
  <si>
    <t>1104</t>
  </si>
  <si>
    <t>9F</t>
  </si>
  <si>
    <t>S1231</t>
  </si>
  <si>
    <t>1044</t>
  </si>
  <si>
    <t>1131</t>
  </si>
  <si>
    <t>17F</t>
  </si>
  <si>
    <t>S1331</t>
  </si>
  <si>
    <t>1126</t>
  </si>
  <si>
    <t>1258</t>
  </si>
  <si>
    <t>12:54</t>
  </si>
  <si>
    <t>14F</t>
  </si>
  <si>
    <t>S1482</t>
  </si>
  <si>
    <t>1200</t>
  </si>
  <si>
    <t>1329</t>
  </si>
  <si>
    <t>1257</t>
  </si>
  <si>
    <t>19F</t>
  </si>
  <si>
    <t>S1516</t>
  </si>
  <si>
    <t>1046</t>
  </si>
  <si>
    <t>1157</t>
  </si>
  <si>
    <t>1149</t>
  </si>
  <si>
    <t>21F</t>
  </si>
  <si>
    <t>S1616</t>
  </si>
  <si>
    <t>1302</t>
  </si>
  <si>
    <t>1409</t>
  </si>
  <si>
    <t>1405</t>
  </si>
  <si>
    <t>24F</t>
  </si>
  <si>
    <t>S1716/71</t>
  </si>
  <si>
    <t>1053</t>
  </si>
  <si>
    <t>1204</t>
  </si>
  <si>
    <t>S1816/31</t>
  </si>
  <si>
    <t>1432</t>
  </si>
  <si>
    <t>1543</t>
  </si>
  <si>
    <t>1535</t>
  </si>
  <si>
    <t>11F</t>
  </si>
  <si>
    <t>S1916/71</t>
  </si>
  <si>
    <t>1054</t>
  </si>
  <si>
    <t>1201</t>
  </si>
  <si>
    <t>1156</t>
  </si>
  <si>
    <t>S2016/21</t>
  </si>
  <si>
    <t>1255</t>
  </si>
  <si>
    <t>1408</t>
  </si>
  <si>
    <t>1400</t>
  </si>
  <si>
    <t>15F</t>
  </si>
  <si>
    <t>S2116/31</t>
  </si>
  <si>
    <t>1037</t>
  </si>
  <si>
    <t>1205</t>
  </si>
  <si>
    <t>1202</t>
  </si>
  <si>
    <t>2016 Totals (21 Flights)</t>
  </si>
  <si>
    <t>Total AVG ACL 2016</t>
  </si>
  <si>
    <t>SK62</t>
  </si>
  <si>
    <t>M38</t>
  </si>
  <si>
    <t>SK71</t>
  </si>
  <si>
    <t>1413</t>
  </si>
  <si>
    <t>M34</t>
  </si>
  <si>
    <t>SK51</t>
  </si>
  <si>
    <t>M27</t>
  </si>
  <si>
    <t>SK53</t>
  </si>
  <si>
    <t>1412</t>
  </si>
  <si>
    <t>1739</t>
  </si>
  <si>
    <t>1136</t>
  </si>
  <si>
    <t>1248</t>
  </si>
  <si>
    <t>M11</t>
  </si>
  <si>
    <t>SK73</t>
  </si>
  <si>
    <t>1455</t>
  </si>
  <si>
    <t>M12</t>
  </si>
  <si>
    <t>SK11</t>
  </si>
  <si>
    <t>1137</t>
  </si>
  <si>
    <t>1243</t>
  </si>
  <si>
    <t>1227</t>
  </si>
  <si>
    <t>M15</t>
  </si>
  <si>
    <t>SK31</t>
  </si>
  <si>
    <t>1216</t>
  </si>
  <si>
    <t>1350</t>
  </si>
  <si>
    <t>3F</t>
  </si>
  <si>
    <t>1231</t>
  </si>
  <si>
    <t>1359</t>
  </si>
  <si>
    <t>8F</t>
  </si>
  <si>
    <t>SK12+fuel</t>
  </si>
  <si>
    <t>16F</t>
  </si>
  <si>
    <t>SK22</t>
  </si>
  <si>
    <t>1447</t>
  </si>
  <si>
    <t>1610</t>
  </si>
  <si>
    <t>SK32</t>
  </si>
  <si>
    <t>1042</t>
  </si>
  <si>
    <t>1154</t>
  </si>
  <si>
    <t>5F</t>
  </si>
  <si>
    <t>SK72+fuel</t>
  </si>
  <si>
    <t>1452</t>
  </si>
  <si>
    <t>2F</t>
  </si>
  <si>
    <t>EGRIPDivert</t>
  </si>
  <si>
    <t>2204</t>
  </si>
  <si>
    <t>2258</t>
  </si>
  <si>
    <t>0F</t>
  </si>
  <si>
    <t>SK52</t>
  </si>
  <si>
    <t>1109</t>
  </si>
  <si>
    <t>SK72</t>
  </si>
  <si>
    <t>1333</t>
  </si>
  <si>
    <t>1446</t>
  </si>
  <si>
    <t>SK21</t>
  </si>
  <si>
    <t>S1817/SK61</t>
  </si>
  <si>
    <t>30490</t>
  </si>
  <si>
    <t>1047</t>
  </si>
  <si>
    <t>7</t>
  </si>
  <si>
    <t>S1917/SK11</t>
  </si>
  <si>
    <t>0945</t>
  </si>
  <si>
    <t>1108</t>
  </si>
  <si>
    <t>1100</t>
  </si>
  <si>
    <t>12</t>
  </si>
  <si>
    <t>S2017/SK31</t>
  </si>
  <si>
    <t>16</t>
  </si>
  <si>
    <t>S2117/SK41</t>
  </si>
  <si>
    <t>1338</t>
  </si>
  <si>
    <t>1500</t>
  </si>
  <si>
    <t>1454</t>
  </si>
  <si>
    <t>21</t>
  </si>
  <si>
    <t>S2217/SK51</t>
  </si>
  <si>
    <t>1139</t>
  </si>
  <si>
    <t>17</t>
  </si>
  <si>
    <t>S2317/SK71</t>
  </si>
  <si>
    <t>1018</t>
  </si>
  <si>
    <t>1127</t>
  </si>
  <si>
    <t>1125</t>
  </si>
  <si>
    <t>10</t>
  </si>
  <si>
    <t>S2417/SK51</t>
  </si>
  <si>
    <t>1436</t>
  </si>
  <si>
    <t>1417</t>
  </si>
  <si>
    <t>07</t>
  </si>
  <si>
    <t>S2517/SK61</t>
  </si>
  <si>
    <t>1155</t>
  </si>
  <si>
    <t>1525</t>
  </si>
  <si>
    <t>1516</t>
  </si>
  <si>
    <t>08</t>
  </si>
  <si>
    <t>S2617/SK17</t>
  </si>
  <si>
    <t>1332</t>
  </si>
  <si>
    <t>1434</t>
  </si>
  <si>
    <t>1431</t>
  </si>
  <si>
    <t>SK2717/SK45</t>
  </si>
  <si>
    <t>1515</t>
  </si>
  <si>
    <t>1505</t>
  </si>
  <si>
    <t>03</t>
  </si>
  <si>
    <t>S2817/SK42</t>
  </si>
  <si>
    <t>1058</t>
  </si>
  <si>
    <t>4.1</t>
  </si>
  <si>
    <t>224.8</t>
  </si>
  <si>
    <t>1217</t>
  </si>
  <si>
    <t>04</t>
  </si>
  <si>
    <t>Total 2017 (29 Flights, incl 1 EGRIP divert)</t>
  </si>
  <si>
    <t>Total AVG ACL 2017</t>
  </si>
  <si>
    <t>NOTES</t>
  </si>
  <si>
    <t>5.6</t>
  </si>
  <si>
    <t>7.1</t>
  </si>
  <si>
    <t>182.8</t>
  </si>
  <si>
    <t>197.2</t>
  </si>
  <si>
    <t>99.2</t>
  </si>
  <si>
    <t>5.1</t>
  </si>
  <si>
    <t>190.5</t>
  </si>
  <si>
    <t>184.1</t>
  </si>
  <si>
    <t>3.3</t>
  </si>
  <si>
    <t>302</t>
  </si>
  <si>
    <t>101.1</t>
  </si>
  <si>
    <t>250.2</t>
  </si>
  <si>
    <t>8.9</t>
  </si>
  <si>
    <t>229.3</t>
  </si>
  <si>
    <t>246.7</t>
  </si>
  <si>
    <t>2.4</t>
  </si>
  <si>
    <t>117.4</t>
  </si>
  <si>
    <t>227.6</t>
  </si>
  <si>
    <t>123.6</t>
  </si>
  <si>
    <t>126.7</t>
  </si>
  <si>
    <t>5.3</t>
  </si>
  <si>
    <t>5.2</t>
  </si>
  <si>
    <t>201.5</t>
  </si>
  <si>
    <t>3.9</t>
  </si>
  <si>
    <t>4.0</t>
  </si>
  <si>
    <t>1.9</t>
  </si>
  <si>
    <t>102.9</t>
  </si>
  <si>
    <t>100.9</t>
  </si>
  <si>
    <t>105.1</t>
  </si>
  <si>
    <t>210.6</t>
  </si>
  <si>
    <t>204.8</t>
  </si>
  <si>
    <t>239.8</t>
  </si>
  <si>
    <t>233.4</t>
  </si>
  <si>
    <t>207.2</t>
  </si>
  <si>
    <t>215.4</t>
  </si>
  <si>
    <t>198.1</t>
  </si>
  <si>
    <t>195.1</t>
  </si>
  <si>
    <t>113.8</t>
  </si>
  <si>
    <t>118.7</t>
  </si>
  <si>
    <t>125.4</t>
  </si>
  <si>
    <t>114.6</t>
  </si>
  <si>
    <t>135.8</t>
  </si>
  <si>
    <t>126.3</t>
  </si>
  <si>
    <t>231.7</t>
  </si>
  <si>
    <t>204.5</t>
  </si>
  <si>
    <t>225.4</t>
  </si>
  <si>
    <t>216.7</t>
  </si>
  <si>
    <t>226.7</t>
  </si>
  <si>
    <t>225.1</t>
  </si>
  <si>
    <t>137.4</t>
  </si>
  <si>
    <t>130.1</t>
  </si>
  <si>
    <t>2.8</t>
  </si>
  <si>
    <t>320.3</t>
  </si>
  <si>
    <t>315.4</t>
  </si>
  <si>
    <t>3.2</t>
  </si>
  <si>
    <t>70.1</t>
  </si>
  <si>
    <t>133.5</t>
  </si>
  <si>
    <t>6.2</t>
  </si>
  <si>
    <t>290.8</t>
  </si>
  <si>
    <t>281.8</t>
  </si>
  <si>
    <t>4.5</t>
  </si>
  <si>
    <t>206.4</t>
  </si>
  <si>
    <t>217.3</t>
  </si>
  <si>
    <t>4.8</t>
  </si>
  <si>
    <t>194.6</t>
  </si>
  <si>
    <t>198.0</t>
  </si>
  <si>
    <t>5.4</t>
  </si>
  <si>
    <t>315.8</t>
  </si>
  <si>
    <t>305.7</t>
  </si>
  <si>
    <t>6.1</t>
  </si>
  <si>
    <t>62.8</t>
  </si>
  <si>
    <t>71.0</t>
  </si>
  <si>
    <t>129.0</t>
  </si>
  <si>
    <t>134.2</t>
  </si>
  <si>
    <t>2.3</t>
  </si>
  <si>
    <t>126.4</t>
  </si>
  <si>
    <t>174.5</t>
  </si>
  <si>
    <t>170.5</t>
  </si>
  <si>
    <t>193.8</t>
  </si>
  <si>
    <t>206.8</t>
  </si>
  <si>
    <t>181.9</t>
  </si>
  <si>
    <t>190.8</t>
  </si>
  <si>
    <t>7.3</t>
  </si>
  <si>
    <t>218.6</t>
  </si>
  <si>
    <t>6.5</t>
  </si>
  <si>
    <t>236.4</t>
  </si>
  <si>
    <t>255.3</t>
  </si>
  <si>
    <t>7.0</t>
  </si>
  <si>
    <t>251.6</t>
  </si>
  <si>
    <t>249</t>
  </si>
  <si>
    <t>109.8</t>
  </si>
  <si>
    <t>107.3</t>
  </si>
  <si>
    <t>7.4</t>
  </si>
  <si>
    <t>106.7</t>
  </si>
  <si>
    <t>73.4</t>
  </si>
  <si>
    <t>70.8</t>
  </si>
  <si>
    <t>312.4</t>
  </si>
  <si>
    <t>354.6</t>
  </si>
  <si>
    <t>116.5</t>
  </si>
  <si>
    <t>113.7</t>
  </si>
  <si>
    <t>6.0</t>
  </si>
  <si>
    <t>282.7</t>
  </si>
  <si>
    <t>294.1</t>
  </si>
  <si>
    <t>7.7</t>
  </si>
  <si>
    <t>301.9</t>
  </si>
  <si>
    <t>278.5</t>
  </si>
  <si>
    <t>75.9</t>
  </si>
  <si>
    <t>97.3</t>
  </si>
  <si>
    <t>.35</t>
  </si>
  <si>
    <t>137.1</t>
  </si>
  <si>
    <t>113.5</t>
  </si>
  <si>
    <t>24.6</t>
  </si>
  <si>
    <t>50.8</t>
  </si>
  <si>
    <t>6.7</t>
  </si>
  <si>
    <t>1.7</t>
  </si>
  <si>
    <t>16.4</t>
  </si>
  <si>
    <t>155.5</t>
  </si>
  <si>
    <t>15.4</t>
  </si>
  <si>
    <t>3.6</t>
  </si>
  <si>
    <t>5.0</t>
  </si>
  <si>
    <t>0.8</t>
  </si>
  <si>
    <t>125.8</t>
  </si>
  <si>
    <t>97.7</t>
  </si>
  <si>
    <t>2.5</t>
  </si>
  <si>
    <t>240.3</t>
  </si>
  <si>
    <t>273.3</t>
  </si>
  <si>
    <t>.81</t>
  </si>
  <si>
    <t>236.8</t>
  </si>
  <si>
    <t>150.4</t>
  </si>
  <si>
    <t>2.6</t>
  </si>
  <si>
    <t>176.1</t>
  </si>
  <si>
    <t>174.7</t>
  </si>
  <si>
    <t>174.4</t>
  </si>
  <si>
    <t>183.9</t>
  </si>
  <si>
    <t>189.5</t>
  </si>
  <si>
    <t>183.5</t>
  </si>
  <si>
    <t>216</t>
  </si>
  <si>
    <t>218</t>
  </si>
  <si>
    <t>138</t>
  </si>
  <si>
    <t>129</t>
  </si>
  <si>
    <t>141</t>
  </si>
  <si>
    <t>4.7</t>
  </si>
  <si>
    <t>5.5</t>
  </si>
  <si>
    <t>133</t>
  </si>
  <si>
    <t>175</t>
  </si>
  <si>
    <t>177</t>
  </si>
  <si>
    <t>8.3</t>
  </si>
  <si>
    <t>226</t>
  </si>
  <si>
    <t>212</t>
  </si>
  <si>
    <t>112</t>
  </si>
  <si>
    <t>8.0</t>
  </si>
  <si>
    <t>73</t>
  </si>
  <si>
    <t>78</t>
  </si>
  <si>
    <t>68</t>
  </si>
  <si>
    <t>59</t>
  </si>
  <si>
    <t>110.4</t>
  </si>
  <si>
    <t>Date not present in Sonic Data Files, NOAA archive</t>
  </si>
  <si>
    <t>Time not present in 8/19/17 Sonic data .txt file, date not present in NOAA archive</t>
  </si>
  <si>
    <t>It appears that there's some kind of error in the data; same numbers are repeated for multiple hours. Date not present in NOAA archive.\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</si>
</sst>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7" fillId="3" borderId="3" xfId="0" applyNumberFormat="1" applyFont="1" applyFill="1" applyBorder="1" applyAlignment="1">
      <alignment horizontal="left"/>
    </xf>
    <xf numFmtId="49" fontId="7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164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164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0" fillId="6" borderId="0" xfId="0" applyFill="1"/>
    <xf numFmtId="0" fontId="11" fillId="0" borderId="9" xfId="0" applyFont="1" applyBorder="1" applyAlignment="1">
      <alignment horizontal="center"/>
    </xf>
    <xf numFmtId="164" fontId="7" fillId="3" borderId="13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left"/>
    </xf>
    <xf numFmtId="164" fontId="3" fillId="0" borderId="14" xfId="0" applyNumberFormat="1" applyFont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0" xfId="0" applyFill="1" applyBorder="1"/>
    <xf numFmtId="0" fontId="10" fillId="2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49" fontId="11" fillId="4" borderId="6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0" borderId="12" xfId="0" quotePrefix="1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0" fontId="12" fillId="0" borderId="12" xfId="0" quotePrefix="1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0" borderId="22" xfId="0" applyFont="1" applyBorder="1"/>
    <xf numFmtId="0" fontId="12" fillId="0" borderId="23" xfId="0" applyFont="1" applyBorder="1"/>
    <xf numFmtId="1" fontId="10" fillId="3" borderId="23" xfId="0" applyNumberFormat="1" applyFont="1" applyFill="1" applyBorder="1"/>
    <xf numFmtId="1" fontId="10" fillId="3" borderId="24" xfId="0" applyNumberFormat="1" applyFont="1" applyFill="1" applyBorder="1"/>
    <xf numFmtId="164" fontId="3" fillId="7" borderId="11" xfId="0" applyNumberFormat="1" applyFont="1" applyFill="1" applyBorder="1" applyAlignment="1">
      <alignment horizontal="center"/>
    </xf>
    <xf numFmtId="49" fontId="3" fillId="7" borderId="12" xfId="0" applyNumberFormat="1" applyFont="1" applyFill="1" applyBorder="1" applyAlignment="1">
      <alignment horizontal="center"/>
    </xf>
    <xf numFmtId="49" fontId="11" fillId="7" borderId="12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24" xfId="0" applyFont="1" applyBorder="1"/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1" fontId="6" fillId="3" borderId="25" xfId="0" applyNumberFormat="1" applyFont="1" applyFill="1" applyBorder="1"/>
    <xf numFmtId="0" fontId="2" fillId="5" borderId="4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7" borderId="1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0" fontId="9" fillId="6" borderId="0" xfId="0" applyFont="1" applyFill="1" applyBorder="1" applyAlignment="1">
      <alignment wrapText="1"/>
    </xf>
    <xf numFmtId="49" fontId="4" fillId="8" borderId="1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49" fontId="4" fillId="8" borderId="12" xfId="0" applyNumberFormat="1" applyFont="1" applyFill="1" applyBorder="1" applyAlignment="1">
      <alignment horizontal="center"/>
    </xf>
    <xf numFmtId="165" fontId="4" fillId="8" borderId="6" xfId="0" applyNumberFormat="1" applyFont="1" applyFill="1" applyBorder="1" applyAlignment="1">
      <alignment horizontal="center"/>
    </xf>
    <xf numFmtId="165" fontId="4" fillId="8" borderId="26" xfId="0" applyNumberFormat="1" applyFon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zoomScale="98" zoomScaleNormal="98" workbookViewId="0">
      <pane ySplit="1" topLeftCell="A45" activePane="bottomLeft" state="frozen"/>
      <selection pane="bottomLeft" activeCell="X63" sqref="X63"/>
    </sheetView>
  </sheetViews>
  <sheetFormatPr defaultRowHeight="15" x14ac:dyDescent="0.25"/>
  <cols>
    <col min="1" max="1" width="12" style="23" customWidth="1"/>
    <col min="2" max="2" width="12.28515625" style="23" bestFit="1" customWidth="1"/>
    <col min="3" max="3" width="6.140625" style="24" bestFit="1" customWidth="1"/>
    <col min="4" max="4" width="8.28515625" style="152" bestFit="1" customWidth="1"/>
    <col min="5" max="5" width="8.28515625" style="158" customWidth="1"/>
    <col min="6" max="7" width="8.28515625" style="23" customWidth="1"/>
    <col min="8" max="8" width="8.5703125" style="152" bestFit="1" customWidth="1"/>
    <col min="9" max="9" width="8.5703125" style="158" customWidth="1"/>
    <col min="10" max="11" width="8.5703125" style="23" customWidth="1"/>
    <col min="12" max="12" width="6.28515625" style="23" bestFit="1" customWidth="1"/>
    <col min="13" max="13" width="7.85546875" style="23" bestFit="1" customWidth="1"/>
    <col min="14" max="14" width="12.5703125" style="23" bestFit="1" customWidth="1"/>
    <col min="15" max="15" width="12.28515625" style="23" bestFit="1" customWidth="1"/>
    <col min="16" max="16" width="8.140625" style="23" bestFit="1" customWidth="1"/>
    <col min="17" max="17" width="9.7109375" style="23" bestFit="1" customWidth="1"/>
    <col min="18" max="18" width="9.42578125" style="23" bestFit="1" customWidth="1"/>
    <col min="19" max="19" width="6.28515625" style="24" bestFit="1" customWidth="1"/>
    <col min="20" max="20" width="4.7109375" style="23" bestFit="1" customWidth="1"/>
    <col min="21" max="21" width="12" style="23" customWidth="1"/>
    <col min="22" max="22" width="6.140625" style="23" bestFit="1" customWidth="1"/>
    <col min="23" max="23" width="17" customWidth="1"/>
  </cols>
  <sheetData>
    <row r="1" spans="1:26" ht="36.75" x14ac:dyDescent="0.25">
      <c r="A1" s="33" t="s">
        <v>0</v>
      </c>
      <c r="B1" s="34" t="s">
        <v>1</v>
      </c>
      <c r="C1" s="70" t="s">
        <v>2</v>
      </c>
      <c r="D1" s="161" t="s">
        <v>3</v>
      </c>
      <c r="E1" s="156" t="s">
        <v>4</v>
      </c>
      <c r="F1" s="136" t="s">
        <v>5</v>
      </c>
      <c r="G1" s="136" t="s">
        <v>6</v>
      </c>
      <c r="H1" s="161" t="s">
        <v>7</v>
      </c>
      <c r="I1" s="156" t="s">
        <v>8</v>
      </c>
      <c r="J1" s="176" t="s">
        <v>9</v>
      </c>
      <c r="K1" s="136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70" t="s">
        <v>18</v>
      </c>
      <c r="T1" s="34" t="s">
        <v>19</v>
      </c>
      <c r="U1" s="34" t="s">
        <v>20</v>
      </c>
      <c r="V1" s="35" t="s">
        <v>21</v>
      </c>
      <c r="W1" s="162" t="s">
        <v>22</v>
      </c>
      <c r="X1" s="162" t="s">
        <v>301</v>
      </c>
      <c r="Y1" s="51"/>
      <c r="Z1" s="51"/>
    </row>
    <row r="2" spans="1:26" x14ac:dyDescent="0.25">
      <c r="A2" s="91">
        <v>42122</v>
      </c>
      <c r="B2" s="92" t="s">
        <v>23</v>
      </c>
      <c r="C2" s="93" t="s">
        <v>24</v>
      </c>
      <c r="D2" s="137" t="s">
        <v>25</v>
      </c>
      <c r="E2" s="94">
        <f>SUM(D2+300)</f>
        <v>1415</v>
      </c>
      <c r="F2" s="97" t="s">
        <v>307</v>
      </c>
      <c r="G2" s="97" t="s">
        <v>438</v>
      </c>
      <c r="H2" s="137" t="s">
        <v>26</v>
      </c>
      <c r="I2" s="94">
        <f>SUM(H2+300)</f>
        <v>1640</v>
      </c>
      <c r="J2" s="164">
        <v>4.5</v>
      </c>
      <c r="K2" s="97" t="s">
        <v>439</v>
      </c>
      <c r="L2" s="95">
        <v>17</v>
      </c>
      <c r="M2" s="95">
        <v>0</v>
      </c>
      <c r="N2" s="95">
        <v>0</v>
      </c>
      <c r="O2" s="95">
        <v>1127</v>
      </c>
      <c r="P2" s="95">
        <v>7795</v>
      </c>
      <c r="Q2" s="95">
        <v>3000</v>
      </c>
      <c r="R2" s="95">
        <v>1232</v>
      </c>
      <c r="S2" s="71">
        <v>8</v>
      </c>
      <c r="T2" s="95">
        <v>0</v>
      </c>
      <c r="U2" s="95" t="s">
        <v>27</v>
      </c>
      <c r="V2" s="105">
        <v>42.2</v>
      </c>
      <c r="W2" s="114">
        <f>(L2*210)+(N2*7)+P2-(O2*7)</f>
        <v>3476</v>
      </c>
    </row>
    <row r="3" spans="1:26" x14ac:dyDescent="0.25">
      <c r="A3" s="96">
        <v>42124</v>
      </c>
      <c r="B3" s="11" t="s">
        <v>28</v>
      </c>
      <c r="C3" s="77" t="s">
        <v>29</v>
      </c>
      <c r="D3" s="138" t="s">
        <v>30</v>
      </c>
      <c r="E3" s="94">
        <f t="shared" ref="E3:E66" si="0">SUM(D3+300)</f>
        <v>1735</v>
      </c>
      <c r="F3" s="97" t="s">
        <v>443</v>
      </c>
      <c r="G3" s="97" t="s">
        <v>440</v>
      </c>
      <c r="H3" s="138" t="s">
        <v>31</v>
      </c>
      <c r="I3" s="94">
        <f>SUM(H3+300)</f>
        <v>1838</v>
      </c>
      <c r="J3" s="164">
        <v>4.7</v>
      </c>
      <c r="K3" s="97" t="s">
        <v>442</v>
      </c>
      <c r="L3" s="12">
        <v>3</v>
      </c>
      <c r="M3" s="12">
        <v>0</v>
      </c>
      <c r="N3" s="12">
        <v>785</v>
      </c>
      <c r="O3" s="12">
        <v>0</v>
      </c>
      <c r="P3" s="12">
        <v>18205</v>
      </c>
      <c r="Q3" s="12">
        <v>1175</v>
      </c>
      <c r="R3" s="12">
        <v>1534</v>
      </c>
      <c r="S3" s="72">
        <v>1</v>
      </c>
      <c r="T3" s="12">
        <v>0</v>
      </c>
      <c r="U3" s="12" t="s">
        <v>32</v>
      </c>
      <c r="V3" s="106">
        <v>75.2</v>
      </c>
      <c r="W3" s="115">
        <f t="shared" ref="W3:W66" si="1">(L3*210)+(N3*7)+P3-(O3*7)</f>
        <v>24330</v>
      </c>
    </row>
    <row r="4" spans="1:26" x14ac:dyDescent="0.25">
      <c r="A4" s="96">
        <v>42126</v>
      </c>
      <c r="B4" s="11" t="s">
        <v>33</v>
      </c>
      <c r="C4" s="77" t="s">
        <v>24</v>
      </c>
      <c r="D4" s="138" t="s">
        <v>34</v>
      </c>
      <c r="E4" s="94">
        <f t="shared" si="0"/>
        <v>1533</v>
      </c>
      <c r="F4" s="97" t="s">
        <v>444</v>
      </c>
      <c r="G4" s="97" t="s">
        <v>445</v>
      </c>
      <c r="H4" s="138" t="s">
        <v>35</v>
      </c>
      <c r="I4" s="94">
        <f t="shared" ref="I4:I67" si="2">SUM(H4+300)</f>
        <v>1643</v>
      </c>
      <c r="J4" s="164">
        <v>5.3</v>
      </c>
      <c r="K4" s="97" t="s">
        <v>442</v>
      </c>
      <c r="L4" s="12">
        <v>0</v>
      </c>
      <c r="M4" s="12">
        <v>1</v>
      </c>
      <c r="N4" s="12">
        <v>1263</v>
      </c>
      <c r="O4" s="12">
        <v>0</v>
      </c>
      <c r="P4" s="12">
        <v>11141</v>
      </c>
      <c r="Q4" s="12">
        <v>9470</v>
      </c>
      <c r="R4" s="12">
        <v>1335</v>
      </c>
      <c r="S4" s="124">
        <v>2</v>
      </c>
      <c r="T4" s="12">
        <v>0</v>
      </c>
      <c r="U4" s="12" t="s">
        <v>36</v>
      </c>
      <c r="V4" s="106">
        <v>75.2</v>
      </c>
      <c r="W4" s="115">
        <f t="shared" si="1"/>
        <v>19982</v>
      </c>
    </row>
    <row r="5" spans="1:26" x14ac:dyDescent="0.25">
      <c r="A5" s="96">
        <v>42127</v>
      </c>
      <c r="B5" s="11" t="s">
        <v>37</v>
      </c>
      <c r="C5" s="77" t="s">
        <v>38</v>
      </c>
      <c r="D5" s="138" t="s">
        <v>39</v>
      </c>
      <c r="E5" s="94">
        <f t="shared" si="0"/>
        <v>1507</v>
      </c>
      <c r="F5" s="97" t="s">
        <v>323</v>
      </c>
      <c r="G5" s="97" t="s">
        <v>446</v>
      </c>
      <c r="H5" s="138" t="s">
        <v>40</v>
      </c>
      <c r="I5" s="94">
        <f t="shared" si="2"/>
        <v>1639</v>
      </c>
      <c r="J5" s="164">
        <v>6</v>
      </c>
      <c r="K5" s="97" t="s">
        <v>447</v>
      </c>
      <c r="L5" s="12">
        <v>2</v>
      </c>
      <c r="M5" s="12">
        <v>7</v>
      </c>
      <c r="N5" s="12">
        <v>1703</v>
      </c>
      <c r="O5" s="12">
        <v>0</v>
      </c>
      <c r="P5" s="12">
        <v>2900</v>
      </c>
      <c r="Q5" s="12">
        <v>2300</v>
      </c>
      <c r="R5" s="12">
        <v>1325</v>
      </c>
      <c r="S5" s="72">
        <v>1</v>
      </c>
      <c r="T5" s="12">
        <v>0</v>
      </c>
      <c r="U5" s="12" t="s">
        <v>41</v>
      </c>
      <c r="V5" s="106">
        <v>75.2</v>
      </c>
      <c r="W5" s="115">
        <f t="shared" si="1"/>
        <v>15241</v>
      </c>
    </row>
    <row r="6" spans="1:26" x14ac:dyDescent="0.25">
      <c r="A6" s="96">
        <v>42142</v>
      </c>
      <c r="B6" s="11" t="s">
        <v>42</v>
      </c>
      <c r="C6" s="77" t="s">
        <v>43</v>
      </c>
      <c r="D6" s="138" t="s">
        <v>44</v>
      </c>
      <c r="E6" s="94">
        <f t="shared" si="0"/>
        <v>1725</v>
      </c>
      <c r="F6" s="97" t="s">
        <v>448</v>
      </c>
      <c r="G6" s="97" t="s">
        <v>449</v>
      </c>
      <c r="H6" s="138" t="s">
        <v>45</v>
      </c>
      <c r="I6" s="94">
        <f t="shared" si="2"/>
        <v>1818</v>
      </c>
      <c r="J6" s="164">
        <v>6.8</v>
      </c>
      <c r="K6" s="97" t="s">
        <v>450</v>
      </c>
      <c r="L6" s="12">
        <v>10</v>
      </c>
      <c r="M6" s="12">
        <v>0</v>
      </c>
      <c r="N6" s="12">
        <v>0</v>
      </c>
      <c r="O6" s="12">
        <v>0</v>
      </c>
      <c r="P6" s="12">
        <v>16750</v>
      </c>
      <c r="Q6" s="12">
        <v>0</v>
      </c>
      <c r="R6" s="12">
        <v>1510</v>
      </c>
      <c r="S6" s="72">
        <v>1</v>
      </c>
      <c r="T6" s="12">
        <v>0</v>
      </c>
      <c r="U6" s="12" t="s">
        <v>46</v>
      </c>
      <c r="V6" s="106">
        <v>112.9</v>
      </c>
      <c r="W6" s="115">
        <f t="shared" si="1"/>
        <v>18850</v>
      </c>
    </row>
    <row r="7" spans="1:26" x14ac:dyDescent="0.25">
      <c r="A7" s="96">
        <v>42143</v>
      </c>
      <c r="B7" s="11" t="s">
        <v>47</v>
      </c>
      <c r="C7" s="77" t="s">
        <v>43</v>
      </c>
      <c r="D7" s="138" t="s">
        <v>48</v>
      </c>
      <c r="E7" s="94">
        <f t="shared" si="0"/>
        <v>1511</v>
      </c>
      <c r="F7" s="97" t="s">
        <v>303</v>
      </c>
      <c r="G7" s="97" t="s">
        <v>441</v>
      </c>
      <c r="H7" s="138" t="s">
        <v>35</v>
      </c>
      <c r="I7" s="94">
        <f t="shared" si="2"/>
        <v>1643</v>
      </c>
      <c r="J7" s="164">
        <v>5.5</v>
      </c>
      <c r="K7" s="97" t="s">
        <v>451</v>
      </c>
      <c r="L7" s="12">
        <v>0</v>
      </c>
      <c r="M7" s="12">
        <v>2</v>
      </c>
      <c r="N7" s="12">
        <v>0</v>
      </c>
      <c r="O7" s="12">
        <v>0</v>
      </c>
      <c r="P7" s="12">
        <v>12550</v>
      </c>
      <c r="Q7" s="12">
        <v>12700</v>
      </c>
      <c r="R7" s="12">
        <v>1328</v>
      </c>
      <c r="S7" s="72">
        <v>3</v>
      </c>
      <c r="T7" s="12">
        <v>0</v>
      </c>
      <c r="U7" s="12" t="s">
        <v>49</v>
      </c>
      <c r="V7" s="106">
        <v>112.9</v>
      </c>
      <c r="W7" s="115">
        <f t="shared" si="1"/>
        <v>12550</v>
      </c>
    </row>
    <row r="8" spans="1:26" x14ac:dyDescent="0.25">
      <c r="A8" s="96">
        <v>42156</v>
      </c>
      <c r="B8" s="11" t="s">
        <v>50</v>
      </c>
      <c r="C8" s="77" t="s">
        <v>51</v>
      </c>
      <c r="D8" s="138" t="s">
        <v>52</v>
      </c>
      <c r="E8" s="94">
        <f t="shared" si="0"/>
        <v>1355</v>
      </c>
      <c r="F8" s="97" t="s">
        <v>452</v>
      </c>
      <c r="G8" s="97" t="s">
        <v>453</v>
      </c>
      <c r="H8" s="138" t="s">
        <v>53</v>
      </c>
      <c r="I8" s="94">
        <f t="shared" si="2"/>
        <v>1520</v>
      </c>
      <c r="J8" s="164">
        <v>7.3</v>
      </c>
      <c r="K8" s="97" t="s">
        <v>454</v>
      </c>
      <c r="L8" s="12">
        <v>24</v>
      </c>
      <c r="M8" s="12">
        <v>6</v>
      </c>
      <c r="N8" s="12">
        <v>695</v>
      </c>
      <c r="O8" s="12">
        <v>0</v>
      </c>
      <c r="P8" s="12">
        <v>11700</v>
      </c>
      <c r="Q8" s="12">
        <v>11800</v>
      </c>
      <c r="R8" s="12">
        <v>1214</v>
      </c>
      <c r="S8" s="72">
        <v>1</v>
      </c>
      <c r="T8" s="12">
        <v>0</v>
      </c>
      <c r="U8" s="12" t="s">
        <v>54</v>
      </c>
      <c r="V8" s="106">
        <v>108.9</v>
      </c>
      <c r="W8" s="115">
        <f t="shared" si="1"/>
        <v>21605</v>
      </c>
    </row>
    <row r="9" spans="1:26" x14ac:dyDescent="0.25">
      <c r="A9" s="96">
        <v>42158</v>
      </c>
      <c r="B9" s="11" t="s">
        <v>55</v>
      </c>
      <c r="C9" s="77" t="s">
        <v>51</v>
      </c>
      <c r="D9" s="138" t="s">
        <v>56</v>
      </c>
      <c r="E9" s="94">
        <f t="shared" si="0"/>
        <v>1443</v>
      </c>
      <c r="F9" s="97" t="s">
        <v>322</v>
      </c>
      <c r="G9" s="97" t="s">
        <v>455</v>
      </c>
      <c r="H9" s="138" t="s">
        <v>57</v>
      </c>
      <c r="I9" s="94">
        <f t="shared" si="2"/>
        <v>1615</v>
      </c>
      <c r="J9" s="164">
        <v>3.8</v>
      </c>
      <c r="K9" s="97" t="s">
        <v>456</v>
      </c>
      <c r="L9" s="12">
        <v>5</v>
      </c>
      <c r="M9" s="12">
        <v>6</v>
      </c>
      <c r="N9" s="12">
        <v>685</v>
      </c>
      <c r="O9" s="12">
        <v>0</v>
      </c>
      <c r="P9" s="12">
        <v>9430</v>
      </c>
      <c r="Q9" s="12">
        <v>16000</v>
      </c>
      <c r="R9" s="12">
        <v>1305</v>
      </c>
      <c r="S9" s="72">
        <v>2</v>
      </c>
      <c r="T9" s="12">
        <v>0</v>
      </c>
      <c r="U9" s="12" t="s">
        <v>49</v>
      </c>
      <c r="V9" s="106">
        <v>108.9</v>
      </c>
      <c r="W9" s="115">
        <f t="shared" si="1"/>
        <v>15275</v>
      </c>
    </row>
    <row r="10" spans="1:26" x14ac:dyDescent="0.25">
      <c r="A10" s="96">
        <v>42164</v>
      </c>
      <c r="B10" s="11" t="s">
        <v>58</v>
      </c>
      <c r="C10" s="77" t="s">
        <v>38</v>
      </c>
      <c r="D10" s="138" t="s">
        <v>59</v>
      </c>
      <c r="E10" s="94">
        <f t="shared" si="0"/>
        <v>1416</v>
      </c>
      <c r="F10" s="23">
        <v>5.2</v>
      </c>
      <c r="G10" s="23">
        <v>52</v>
      </c>
      <c r="H10" s="138" t="s">
        <v>60</v>
      </c>
      <c r="I10" s="94">
        <f t="shared" si="2"/>
        <v>1521</v>
      </c>
      <c r="J10" s="23">
        <v>4.5</v>
      </c>
      <c r="K10" s="23">
        <v>55</v>
      </c>
      <c r="L10" s="12">
        <v>4</v>
      </c>
      <c r="M10" s="12">
        <v>25</v>
      </c>
      <c r="N10" s="12">
        <v>2115</v>
      </c>
      <c r="O10" s="12">
        <v>0</v>
      </c>
      <c r="P10" s="12">
        <v>11225</v>
      </c>
      <c r="Q10" s="12">
        <v>12000</v>
      </c>
      <c r="R10" s="12">
        <v>1215</v>
      </c>
      <c r="S10" s="72">
        <v>1</v>
      </c>
      <c r="T10" s="12">
        <v>0</v>
      </c>
      <c r="U10" s="12" t="s">
        <v>61</v>
      </c>
      <c r="V10" s="106">
        <v>97.1</v>
      </c>
      <c r="W10" s="115">
        <f t="shared" si="1"/>
        <v>26870</v>
      </c>
    </row>
    <row r="11" spans="1:26" x14ac:dyDescent="0.25">
      <c r="A11" s="96">
        <v>42181</v>
      </c>
      <c r="B11" s="11" t="s">
        <v>62</v>
      </c>
      <c r="C11" s="77" t="s">
        <v>63</v>
      </c>
      <c r="D11" s="138" t="s">
        <v>64</v>
      </c>
      <c r="E11" s="94">
        <f t="shared" si="0"/>
        <v>1519</v>
      </c>
      <c r="F11" s="97" t="s">
        <v>295</v>
      </c>
      <c r="G11" s="97" t="s">
        <v>437</v>
      </c>
      <c r="H11" s="138" t="s">
        <v>65</v>
      </c>
      <c r="I11" s="94">
        <f t="shared" si="2"/>
        <v>1646</v>
      </c>
      <c r="J11" s="164">
        <v>3.7</v>
      </c>
      <c r="K11" s="97" t="s">
        <v>436</v>
      </c>
      <c r="L11" s="12">
        <v>0</v>
      </c>
      <c r="M11" s="12">
        <v>0</v>
      </c>
      <c r="N11" s="12">
        <v>2077</v>
      </c>
      <c r="O11" s="12">
        <v>0</v>
      </c>
      <c r="P11" s="12">
        <v>9103</v>
      </c>
      <c r="Q11" s="12">
        <v>17700</v>
      </c>
      <c r="R11" s="12">
        <v>1335</v>
      </c>
      <c r="S11" s="72">
        <v>2</v>
      </c>
      <c r="T11" s="12">
        <v>0</v>
      </c>
      <c r="U11" s="12">
        <v>22</v>
      </c>
      <c r="V11" s="106">
        <v>64.010000000000005</v>
      </c>
      <c r="W11" s="115">
        <f t="shared" si="1"/>
        <v>23642</v>
      </c>
    </row>
    <row r="12" spans="1:26" x14ac:dyDescent="0.25">
      <c r="A12" s="96">
        <v>42182</v>
      </c>
      <c r="B12" s="11" t="s">
        <v>66</v>
      </c>
      <c r="C12" s="77" t="s">
        <v>63</v>
      </c>
      <c r="D12" s="138" t="s">
        <v>67</v>
      </c>
      <c r="E12" s="94">
        <f t="shared" si="0"/>
        <v>1328</v>
      </c>
      <c r="F12" s="97" t="s">
        <v>327</v>
      </c>
      <c r="G12" s="97" t="s">
        <v>434</v>
      </c>
      <c r="H12" s="138" t="s">
        <v>68</v>
      </c>
      <c r="I12" s="94">
        <f t="shared" si="2"/>
        <v>1458</v>
      </c>
      <c r="J12" s="164">
        <v>2.6</v>
      </c>
      <c r="K12" s="97" t="s">
        <v>435</v>
      </c>
      <c r="L12" s="12">
        <v>3</v>
      </c>
      <c r="M12" s="12">
        <v>0</v>
      </c>
      <c r="N12" s="12">
        <v>3354</v>
      </c>
      <c r="O12" s="12">
        <v>0</v>
      </c>
      <c r="P12" s="12">
        <v>4610</v>
      </c>
      <c r="Q12" s="12">
        <v>14500</v>
      </c>
      <c r="R12" s="12">
        <v>1154</v>
      </c>
      <c r="S12" s="72">
        <v>1</v>
      </c>
      <c r="T12" s="12">
        <v>0</v>
      </c>
      <c r="U12" s="12">
        <v>18</v>
      </c>
      <c r="V12" s="106">
        <v>64.010000000000005</v>
      </c>
      <c r="W12" s="115">
        <f t="shared" si="1"/>
        <v>28718</v>
      </c>
    </row>
    <row r="13" spans="1:26" x14ac:dyDescent="0.25">
      <c r="A13" s="96">
        <v>42182</v>
      </c>
      <c r="B13" s="11" t="s">
        <v>69</v>
      </c>
      <c r="C13" s="77" t="s">
        <v>38</v>
      </c>
      <c r="D13" s="138" t="s">
        <v>70</v>
      </c>
      <c r="E13" s="94">
        <f t="shared" si="0"/>
        <v>1513</v>
      </c>
      <c r="F13" s="97" t="s">
        <v>431</v>
      </c>
      <c r="G13" s="97" t="s">
        <v>432</v>
      </c>
      <c r="H13" s="138" t="s">
        <v>71</v>
      </c>
      <c r="I13" s="94">
        <f t="shared" si="2"/>
        <v>1619</v>
      </c>
      <c r="J13" s="164">
        <v>2.2999999999999998</v>
      </c>
      <c r="K13" s="97" t="s">
        <v>433</v>
      </c>
      <c r="L13" s="12">
        <v>0</v>
      </c>
      <c r="M13" s="12">
        <v>0</v>
      </c>
      <c r="N13" s="12">
        <v>3786</v>
      </c>
      <c r="O13" s="12">
        <v>0</v>
      </c>
      <c r="P13" s="12">
        <v>0</v>
      </c>
      <c r="Q13" s="12">
        <v>16650</v>
      </c>
      <c r="R13" s="12">
        <v>1313</v>
      </c>
      <c r="S13" s="72">
        <v>1</v>
      </c>
      <c r="T13" s="12">
        <v>0</v>
      </c>
      <c r="U13" s="12">
        <v>20</v>
      </c>
      <c r="V13" s="106">
        <v>64.010000000000005</v>
      </c>
      <c r="W13" s="115">
        <f t="shared" si="1"/>
        <v>26502</v>
      </c>
    </row>
    <row r="14" spans="1:26" x14ac:dyDescent="0.25">
      <c r="A14" s="96">
        <v>42183</v>
      </c>
      <c r="B14" s="11" t="s">
        <v>72</v>
      </c>
      <c r="C14" s="77" t="s">
        <v>63</v>
      </c>
      <c r="D14" s="138" t="s">
        <v>67</v>
      </c>
      <c r="E14" s="94">
        <f t="shared" si="0"/>
        <v>1328</v>
      </c>
      <c r="F14" s="97" t="s">
        <v>428</v>
      </c>
      <c r="G14" s="97" t="s">
        <v>429</v>
      </c>
      <c r="H14" s="138" t="s">
        <v>73</v>
      </c>
      <c r="I14" s="94">
        <f t="shared" si="2"/>
        <v>1442</v>
      </c>
      <c r="J14" s="164">
        <v>0.9</v>
      </c>
      <c r="K14" s="97" t="s">
        <v>430</v>
      </c>
      <c r="L14" s="12">
        <v>0</v>
      </c>
      <c r="M14" s="12">
        <v>0</v>
      </c>
      <c r="N14" s="12">
        <v>4144</v>
      </c>
      <c r="O14" s="12">
        <v>0</v>
      </c>
      <c r="P14" s="12">
        <v>0</v>
      </c>
      <c r="Q14" s="12">
        <v>18650</v>
      </c>
      <c r="R14" s="12">
        <v>1137</v>
      </c>
      <c r="S14" s="72">
        <v>1</v>
      </c>
      <c r="T14" s="12">
        <v>0</v>
      </c>
      <c r="U14" s="12">
        <v>23</v>
      </c>
      <c r="V14" s="106">
        <v>64.010000000000005</v>
      </c>
      <c r="W14" s="115">
        <f t="shared" si="1"/>
        <v>29008</v>
      </c>
    </row>
    <row r="15" spans="1:26" x14ac:dyDescent="0.25">
      <c r="A15" s="96">
        <v>42184</v>
      </c>
      <c r="B15" s="11" t="s">
        <v>74</v>
      </c>
      <c r="C15" s="77" t="s">
        <v>38</v>
      </c>
      <c r="D15" s="138" t="s">
        <v>75</v>
      </c>
      <c r="E15" s="94">
        <f t="shared" si="0"/>
        <v>1553</v>
      </c>
      <c r="F15" s="97" t="s">
        <v>425</v>
      </c>
      <c r="G15" s="97" t="s">
        <v>426</v>
      </c>
      <c r="H15" s="138" t="s">
        <v>76</v>
      </c>
      <c r="I15" s="94">
        <f t="shared" si="2"/>
        <v>1704</v>
      </c>
      <c r="J15" s="164">
        <v>2.9</v>
      </c>
      <c r="K15" s="97" t="s">
        <v>427</v>
      </c>
      <c r="L15" s="12">
        <v>8</v>
      </c>
      <c r="M15" s="12">
        <v>27</v>
      </c>
      <c r="N15" s="12">
        <v>3875</v>
      </c>
      <c r="O15" s="12">
        <v>0</v>
      </c>
      <c r="P15" s="12">
        <v>1200</v>
      </c>
      <c r="Q15" s="12">
        <v>12200</v>
      </c>
      <c r="R15" s="12">
        <v>1349</v>
      </c>
      <c r="S15" s="72">
        <v>1</v>
      </c>
      <c r="T15" s="12">
        <v>0</v>
      </c>
      <c r="U15" s="12">
        <v>20</v>
      </c>
      <c r="V15" s="106">
        <v>64.010000000000005</v>
      </c>
      <c r="W15" s="115">
        <f t="shared" si="1"/>
        <v>30005</v>
      </c>
    </row>
    <row r="16" spans="1:26" x14ac:dyDescent="0.25">
      <c r="A16" s="96">
        <v>42200</v>
      </c>
      <c r="B16" s="11" t="s">
        <v>77</v>
      </c>
      <c r="C16" s="77" t="s">
        <v>38</v>
      </c>
      <c r="D16" s="138" t="s">
        <v>78</v>
      </c>
      <c r="E16" s="94">
        <f t="shared" si="0"/>
        <v>1403</v>
      </c>
      <c r="F16" s="97" t="s">
        <v>422</v>
      </c>
      <c r="G16" s="97" t="s">
        <v>423</v>
      </c>
      <c r="H16" s="138" t="s">
        <v>79</v>
      </c>
      <c r="I16" s="94">
        <f t="shared" si="2"/>
        <v>1524</v>
      </c>
      <c r="J16" s="164">
        <v>1.9</v>
      </c>
      <c r="K16" s="97" t="s">
        <v>424</v>
      </c>
      <c r="L16" s="12">
        <v>10</v>
      </c>
      <c r="M16" s="12">
        <v>1</v>
      </c>
      <c r="N16" s="12">
        <v>2856</v>
      </c>
      <c r="O16" s="12">
        <v>0</v>
      </c>
      <c r="P16" s="12">
        <v>5835</v>
      </c>
      <c r="Q16" s="12">
        <v>9850</v>
      </c>
      <c r="R16" s="12">
        <v>1221</v>
      </c>
      <c r="S16" s="72">
        <v>1</v>
      </c>
      <c r="T16" s="12">
        <v>0</v>
      </c>
      <c r="U16" s="12">
        <v>17</v>
      </c>
      <c r="V16" s="106">
        <v>75.14</v>
      </c>
      <c r="W16" s="115">
        <f t="shared" si="1"/>
        <v>27927</v>
      </c>
    </row>
    <row r="17" spans="1:23" x14ac:dyDescent="0.25">
      <c r="A17" s="96">
        <v>42203</v>
      </c>
      <c r="B17" s="11" t="s">
        <v>80</v>
      </c>
      <c r="C17" s="77" t="s">
        <v>38</v>
      </c>
      <c r="D17" s="138" t="s">
        <v>81</v>
      </c>
      <c r="E17" s="94">
        <f t="shared" si="0"/>
        <v>1530</v>
      </c>
      <c r="F17" s="97" t="s">
        <v>389</v>
      </c>
      <c r="G17" s="97" t="s">
        <v>420</v>
      </c>
      <c r="H17" s="138" t="s">
        <v>82</v>
      </c>
      <c r="I17" s="94">
        <f t="shared" si="2"/>
        <v>1636</v>
      </c>
      <c r="J17" s="164">
        <v>5.8</v>
      </c>
      <c r="K17" s="97" t="s">
        <v>421</v>
      </c>
      <c r="L17" s="12">
        <v>6</v>
      </c>
      <c r="M17" s="12">
        <v>26</v>
      </c>
      <c r="N17" s="12">
        <v>3735</v>
      </c>
      <c r="O17" s="12">
        <v>0</v>
      </c>
      <c r="P17" s="12">
        <v>1200</v>
      </c>
      <c r="Q17" s="12">
        <v>8250</v>
      </c>
      <c r="R17" s="12">
        <v>1332</v>
      </c>
      <c r="S17" s="72">
        <v>1</v>
      </c>
      <c r="T17" s="12">
        <v>0</v>
      </c>
      <c r="U17" s="12">
        <v>22</v>
      </c>
      <c r="V17" s="106">
        <v>75.14</v>
      </c>
      <c r="W17" s="115">
        <f t="shared" si="1"/>
        <v>28605</v>
      </c>
    </row>
    <row r="18" spans="1:23" x14ac:dyDescent="0.25">
      <c r="A18" s="96">
        <v>42204</v>
      </c>
      <c r="B18" s="11" t="s">
        <v>83</v>
      </c>
      <c r="C18" s="77" t="s">
        <v>38</v>
      </c>
      <c r="D18" s="138" t="s">
        <v>84</v>
      </c>
      <c r="E18" s="94">
        <f t="shared" si="0"/>
        <v>1542</v>
      </c>
      <c r="F18" s="97" t="s">
        <v>303</v>
      </c>
      <c r="G18" s="97" t="s">
        <v>418</v>
      </c>
      <c r="H18" s="138" t="s">
        <v>85</v>
      </c>
      <c r="I18" s="94">
        <f t="shared" si="2"/>
        <v>1641</v>
      </c>
      <c r="J18" s="164">
        <v>6.6</v>
      </c>
      <c r="K18" s="97" t="s">
        <v>419</v>
      </c>
      <c r="L18" s="12">
        <v>0</v>
      </c>
      <c r="M18" s="12">
        <v>0</v>
      </c>
      <c r="N18" s="12">
        <v>3178</v>
      </c>
      <c r="O18" s="12">
        <v>0</v>
      </c>
      <c r="P18" s="12">
        <v>6750</v>
      </c>
      <c r="Q18" s="12">
        <v>4300</v>
      </c>
      <c r="R18" s="12">
        <v>1339</v>
      </c>
      <c r="S18" s="72">
        <v>1</v>
      </c>
      <c r="T18" s="12">
        <v>0</v>
      </c>
      <c r="U18" s="12">
        <v>24</v>
      </c>
      <c r="V18" s="106">
        <v>75.14</v>
      </c>
      <c r="W18" s="115">
        <f t="shared" si="1"/>
        <v>28996</v>
      </c>
    </row>
    <row r="19" spans="1:23" x14ac:dyDescent="0.25">
      <c r="A19" s="96">
        <v>42205</v>
      </c>
      <c r="B19" s="11" t="s">
        <v>86</v>
      </c>
      <c r="C19" s="77" t="s">
        <v>63</v>
      </c>
      <c r="D19" s="138" t="s">
        <v>64</v>
      </c>
      <c r="E19" s="94">
        <f t="shared" si="0"/>
        <v>1519</v>
      </c>
      <c r="F19" s="97" t="s">
        <v>415</v>
      </c>
      <c r="G19" s="97" t="s">
        <v>416</v>
      </c>
      <c r="H19" s="138" t="s">
        <v>87</v>
      </c>
      <c r="I19" s="94">
        <f t="shared" si="2"/>
        <v>1630</v>
      </c>
      <c r="J19" s="164">
        <v>6.1</v>
      </c>
      <c r="K19" s="97" t="s">
        <v>417</v>
      </c>
      <c r="L19" s="12">
        <v>4</v>
      </c>
      <c r="M19" s="12">
        <v>4</v>
      </c>
      <c r="N19" s="12">
        <v>4210</v>
      </c>
      <c r="O19" s="12">
        <v>0</v>
      </c>
      <c r="P19" s="12">
        <v>0</v>
      </c>
      <c r="Q19" s="12">
        <v>95</v>
      </c>
      <c r="R19" s="12">
        <v>1329</v>
      </c>
      <c r="S19" s="72">
        <v>1</v>
      </c>
      <c r="T19" s="12">
        <v>0</v>
      </c>
      <c r="U19" s="12">
        <v>18</v>
      </c>
      <c r="V19" s="106">
        <v>75.14</v>
      </c>
      <c r="W19" s="115">
        <f t="shared" si="1"/>
        <v>30310</v>
      </c>
    </row>
    <row r="20" spans="1:23" x14ac:dyDescent="0.25">
      <c r="A20" s="96">
        <v>42208</v>
      </c>
      <c r="B20" s="11" t="s">
        <v>88</v>
      </c>
      <c r="C20" s="77" t="s">
        <v>63</v>
      </c>
      <c r="D20" s="138" t="s">
        <v>89</v>
      </c>
      <c r="E20" s="94">
        <f t="shared" si="0"/>
        <v>1433</v>
      </c>
      <c r="F20" s="97" t="s">
        <v>353</v>
      </c>
      <c r="G20" s="97" t="s">
        <v>413</v>
      </c>
      <c r="H20" s="138" t="s">
        <v>90</v>
      </c>
      <c r="I20" s="94">
        <f t="shared" si="2"/>
        <v>1546</v>
      </c>
      <c r="J20" s="164">
        <v>3.4</v>
      </c>
      <c r="K20" s="97" t="s">
        <v>414</v>
      </c>
      <c r="L20" s="12">
        <v>8</v>
      </c>
      <c r="M20" s="12">
        <v>8</v>
      </c>
      <c r="N20" s="12">
        <v>4092</v>
      </c>
      <c r="O20" s="12">
        <v>0</v>
      </c>
      <c r="P20" s="12">
        <v>0</v>
      </c>
      <c r="Q20" s="12">
        <v>0</v>
      </c>
      <c r="R20" s="12">
        <v>1244</v>
      </c>
      <c r="S20" s="72">
        <v>1</v>
      </c>
      <c r="T20" s="12">
        <v>0</v>
      </c>
      <c r="U20" s="12">
        <v>15</v>
      </c>
      <c r="V20" s="106">
        <v>111.5</v>
      </c>
      <c r="W20" s="115">
        <f t="shared" si="1"/>
        <v>30324</v>
      </c>
    </row>
    <row r="21" spans="1:23" x14ac:dyDescent="0.25">
      <c r="A21" s="96">
        <v>42210</v>
      </c>
      <c r="B21" s="11" t="s">
        <v>91</v>
      </c>
      <c r="C21" s="77" t="s">
        <v>38</v>
      </c>
      <c r="D21" s="138" t="s">
        <v>92</v>
      </c>
      <c r="E21" s="94">
        <f t="shared" si="0"/>
        <v>1539</v>
      </c>
      <c r="F21" s="97" t="s">
        <v>410</v>
      </c>
      <c r="G21" s="97" t="s">
        <v>411</v>
      </c>
      <c r="H21" s="138" t="s">
        <v>93</v>
      </c>
      <c r="I21" s="94">
        <f t="shared" si="2"/>
        <v>1652</v>
      </c>
      <c r="J21" s="164">
        <v>1.3</v>
      </c>
      <c r="K21" s="97" t="s">
        <v>412</v>
      </c>
      <c r="L21" s="12">
        <v>8</v>
      </c>
      <c r="M21" s="12">
        <v>17</v>
      </c>
      <c r="N21" s="12">
        <v>3794</v>
      </c>
      <c r="O21" s="12">
        <v>0</v>
      </c>
      <c r="P21" s="12">
        <v>0</v>
      </c>
      <c r="Q21" s="12">
        <v>5137</v>
      </c>
      <c r="R21" s="12">
        <v>1348</v>
      </c>
      <c r="S21" s="72">
        <v>1</v>
      </c>
      <c r="T21" s="12">
        <v>0</v>
      </c>
      <c r="U21" s="12">
        <v>13</v>
      </c>
      <c r="V21" s="106">
        <v>111.5</v>
      </c>
      <c r="W21" s="115">
        <f t="shared" si="1"/>
        <v>28238</v>
      </c>
    </row>
    <row r="22" spans="1:23" x14ac:dyDescent="0.25">
      <c r="A22" s="96">
        <v>42231</v>
      </c>
      <c r="B22" s="11" t="s">
        <v>94</v>
      </c>
      <c r="C22" s="77" t="s">
        <v>24</v>
      </c>
      <c r="D22" s="138" t="s">
        <v>95</v>
      </c>
      <c r="E22" s="94">
        <f t="shared" si="0"/>
        <v>1515</v>
      </c>
      <c r="F22" s="97" t="s">
        <v>303</v>
      </c>
      <c r="G22" s="97" t="s">
        <v>408</v>
      </c>
      <c r="H22" s="138" t="s">
        <v>96</v>
      </c>
      <c r="I22" s="94">
        <f t="shared" si="2"/>
        <v>1715</v>
      </c>
      <c r="J22" s="164">
        <v>7.9</v>
      </c>
      <c r="K22" s="97" t="s">
        <v>409</v>
      </c>
      <c r="L22" s="12">
        <v>10</v>
      </c>
      <c r="M22" s="12">
        <v>0</v>
      </c>
      <c r="N22" s="12">
        <v>1506</v>
      </c>
      <c r="O22" s="12">
        <v>0</v>
      </c>
      <c r="P22" s="12">
        <v>17220</v>
      </c>
      <c r="Q22" s="12">
        <v>15800</v>
      </c>
      <c r="R22" s="12">
        <v>1333</v>
      </c>
      <c r="S22" s="73">
        <v>7</v>
      </c>
      <c r="T22" s="12">
        <v>0</v>
      </c>
      <c r="U22" s="12">
        <v>15</v>
      </c>
      <c r="V22" s="106">
        <v>131.5</v>
      </c>
      <c r="W22" s="115">
        <f t="shared" si="1"/>
        <v>29862</v>
      </c>
    </row>
    <row r="23" spans="1:23" x14ac:dyDescent="0.25">
      <c r="A23" s="96">
        <v>42234</v>
      </c>
      <c r="B23" s="11" t="s">
        <v>97</v>
      </c>
      <c r="C23" s="77" t="s">
        <v>24</v>
      </c>
      <c r="D23" s="138" t="s">
        <v>98</v>
      </c>
      <c r="E23" s="94">
        <f t="shared" si="0"/>
        <v>1605</v>
      </c>
      <c r="F23" s="97" t="s">
        <v>405</v>
      </c>
      <c r="G23" s="97" t="s">
        <v>406</v>
      </c>
      <c r="H23" s="138" t="s">
        <v>99</v>
      </c>
      <c r="I23" s="94">
        <f t="shared" si="2"/>
        <v>1850</v>
      </c>
      <c r="J23" s="164">
        <v>6.4</v>
      </c>
      <c r="K23" s="97" t="s">
        <v>407</v>
      </c>
      <c r="L23" s="12">
        <v>0</v>
      </c>
      <c r="M23" s="12">
        <v>2</v>
      </c>
      <c r="N23" s="12">
        <v>2240</v>
      </c>
      <c r="O23" s="12">
        <v>618</v>
      </c>
      <c r="P23" s="12">
        <v>3447</v>
      </c>
      <c r="Q23" s="12">
        <v>14750</v>
      </c>
      <c r="R23" s="12">
        <v>1435</v>
      </c>
      <c r="S23" s="73">
        <v>7</v>
      </c>
      <c r="T23" s="12">
        <v>0</v>
      </c>
      <c r="U23" s="12">
        <v>8</v>
      </c>
      <c r="V23" s="106">
        <v>131.5</v>
      </c>
      <c r="W23" s="115">
        <f t="shared" si="1"/>
        <v>14801</v>
      </c>
    </row>
    <row r="24" spans="1:23" x14ac:dyDescent="0.25">
      <c r="A24" s="96">
        <v>42234</v>
      </c>
      <c r="B24" s="11" t="s">
        <v>100</v>
      </c>
      <c r="C24" s="77" t="s">
        <v>101</v>
      </c>
      <c r="D24" s="138" t="s">
        <v>102</v>
      </c>
      <c r="E24" s="94">
        <f t="shared" si="0"/>
        <v>1931</v>
      </c>
      <c r="F24" s="97" t="s">
        <v>402</v>
      </c>
      <c r="G24" s="97" t="s">
        <v>403</v>
      </c>
      <c r="H24" s="138" t="s">
        <v>103</v>
      </c>
      <c r="I24" s="94">
        <f t="shared" si="2"/>
        <v>2042</v>
      </c>
      <c r="J24" s="164">
        <v>4.4000000000000004</v>
      </c>
      <c r="K24" s="97" t="s">
        <v>404</v>
      </c>
      <c r="L24" s="12">
        <v>0</v>
      </c>
      <c r="M24" s="12">
        <v>0</v>
      </c>
      <c r="N24" s="12">
        <v>3549</v>
      </c>
      <c r="O24" s="12">
        <v>0</v>
      </c>
      <c r="P24" s="12">
        <v>0</v>
      </c>
      <c r="Q24" s="12">
        <v>14350</v>
      </c>
      <c r="R24" s="12">
        <v>1727</v>
      </c>
      <c r="S24" s="72">
        <v>1</v>
      </c>
      <c r="T24" s="12">
        <v>0</v>
      </c>
      <c r="U24" s="12">
        <v>5</v>
      </c>
      <c r="V24" s="106">
        <v>131.5</v>
      </c>
      <c r="W24" s="115">
        <f t="shared" si="1"/>
        <v>24843</v>
      </c>
    </row>
    <row r="25" spans="1:23" x14ac:dyDescent="0.25">
      <c r="A25" s="98">
        <v>42236</v>
      </c>
      <c r="B25" s="99" t="s">
        <v>104</v>
      </c>
      <c r="C25" s="100" t="s">
        <v>101</v>
      </c>
      <c r="D25" s="139" t="s">
        <v>105</v>
      </c>
      <c r="E25" s="94">
        <f t="shared" si="0"/>
        <v>1333</v>
      </c>
      <c r="F25" s="101" t="s">
        <v>317</v>
      </c>
      <c r="G25" s="101" t="s">
        <v>400</v>
      </c>
      <c r="H25" s="139" t="s">
        <v>106</v>
      </c>
      <c r="I25" s="94">
        <f t="shared" si="2"/>
        <v>1438</v>
      </c>
      <c r="J25" s="165">
        <v>2</v>
      </c>
      <c r="K25" s="101" t="s">
        <v>401</v>
      </c>
      <c r="L25" s="102">
        <v>0</v>
      </c>
      <c r="M25" s="102">
        <v>19</v>
      </c>
      <c r="N25" s="102">
        <v>3373</v>
      </c>
      <c r="O25" s="102">
        <v>0</v>
      </c>
      <c r="P25" s="102">
        <v>0</v>
      </c>
      <c r="Q25" s="102">
        <v>12950</v>
      </c>
      <c r="R25" s="102">
        <v>1129</v>
      </c>
      <c r="S25" s="74">
        <v>1</v>
      </c>
      <c r="T25" s="102">
        <v>0</v>
      </c>
      <c r="U25" s="103" t="s">
        <v>61</v>
      </c>
      <c r="V25" s="107">
        <v>131.5</v>
      </c>
      <c r="W25" s="115">
        <f t="shared" si="1"/>
        <v>23611</v>
      </c>
    </row>
    <row r="26" spans="1:23" x14ac:dyDescent="0.25">
      <c r="A26" s="17" t="s">
        <v>107</v>
      </c>
      <c r="B26" s="18"/>
      <c r="C26" s="83"/>
      <c r="D26" s="140"/>
      <c r="E26" s="19"/>
      <c r="F26" s="19"/>
      <c r="G26" s="19"/>
      <c r="H26" s="140"/>
      <c r="I26" s="19"/>
      <c r="J26" s="177"/>
      <c r="K26" s="19"/>
      <c r="L26" s="20">
        <f t="shared" ref="L26:Q26" si="3">SUM(L2:L25)</f>
        <v>122</v>
      </c>
      <c r="M26" s="20">
        <f t="shared" si="3"/>
        <v>151</v>
      </c>
      <c r="N26" s="20">
        <f t="shared" si="3"/>
        <v>57015</v>
      </c>
      <c r="O26" s="20">
        <f t="shared" si="3"/>
        <v>1745</v>
      </c>
      <c r="P26" s="20">
        <f t="shared" si="3"/>
        <v>151061</v>
      </c>
      <c r="Q26" s="20">
        <f t="shared" si="3"/>
        <v>233627</v>
      </c>
      <c r="R26" s="20"/>
      <c r="S26" s="75"/>
      <c r="T26" s="20"/>
      <c r="U26" s="125" t="s">
        <v>108</v>
      </c>
      <c r="V26" s="20"/>
      <c r="W26" s="116">
        <f>AVERAGE(W6:W25)</f>
        <v>25027.1</v>
      </c>
    </row>
    <row r="27" spans="1:23" s="25" customFormat="1" x14ac:dyDescent="0.25">
      <c r="A27" s="30">
        <v>42486</v>
      </c>
      <c r="B27" s="31" t="s">
        <v>109</v>
      </c>
      <c r="C27" s="84" t="s">
        <v>110</v>
      </c>
      <c r="D27" s="141" t="s">
        <v>111</v>
      </c>
      <c r="E27" s="94">
        <f t="shared" si="0"/>
        <v>1435</v>
      </c>
      <c r="F27" s="2" t="s">
        <v>317</v>
      </c>
      <c r="G27" s="2" t="s">
        <v>398</v>
      </c>
      <c r="H27" s="141" t="s">
        <v>75</v>
      </c>
      <c r="I27" s="94">
        <f t="shared" si="2"/>
        <v>1553</v>
      </c>
      <c r="J27" s="164">
        <v>2.2999999999999998</v>
      </c>
      <c r="K27" s="2" t="s">
        <v>399</v>
      </c>
      <c r="L27" s="3">
        <v>19</v>
      </c>
      <c r="M27" s="3">
        <v>0</v>
      </c>
      <c r="N27" s="21">
        <v>0</v>
      </c>
      <c r="O27" s="21">
        <v>0</v>
      </c>
      <c r="P27" s="21">
        <v>11180</v>
      </c>
      <c r="Q27" s="21">
        <v>1600</v>
      </c>
      <c r="R27" s="32">
        <v>1228</v>
      </c>
      <c r="S27" s="76">
        <v>3</v>
      </c>
      <c r="T27" s="3">
        <v>0</v>
      </c>
      <c r="U27" s="1" t="s">
        <v>112</v>
      </c>
      <c r="V27" s="108">
        <v>57.2</v>
      </c>
      <c r="W27" s="115">
        <f t="shared" si="1"/>
        <v>15170</v>
      </c>
    </row>
    <row r="28" spans="1:23" s="25" customFormat="1" x14ac:dyDescent="0.25">
      <c r="A28" s="27">
        <v>42488</v>
      </c>
      <c r="B28" s="28" t="s">
        <v>113</v>
      </c>
      <c r="C28" s="85" t="s">
        <v>43</v>
      </c>
      <c r="D28" s="141" t="s">
        <v>114</v>
      </c>
      <c r="E28" s="94">
        <f t="shared" si="0"/>
        <v>1938</v>
      </c>
      <c r="F28" s="2" t="s">
        <v>295</v>
      </c>
      <c r="G28" s="2" t="s">
        <v>396</v>
      </c>
      <c r="H28" s="141" t="s">
        <v>115</v>
      </c>
      <c r="I28" s="94">
        <f t="shared" si="2"/>
        <v>2048</v>
      </c>
      <c r="J28" s="164">
        <v>5.2</v>
      </c>
      <c r="K28" s="2" t="s">
        <v>397</v>
      </c>
      <c r="L28" s="3">
        <v>5</v>
      </c>
      <c r="M28" s="3">
        <v>0</v>
      </c>
      <c r="N28" s="3">
        <v>0</v>
      </c>
      <c r="O28" s="3">
        <v>0</v>
      </c>
      <c r="P28" s="3">
        <v>13550</v>
      </c>
      <c r="Q28" s="3">
        <v>8500</v>
      </c>
      <c r="R28" s="1">
        <v>1744</v>
      </c>
      <c r="S28" s="72">
        <v>1</v>
      </c>
      <c r="T28" s="3">
        <v>0</v>
      </c>
      <c r="U28" s="1" t="s">
        <v>112</v>
      </c>
      <c r="V28" s="108">
        <v>57.2</v>
      </c>
      <c r="W28" s="115">
        <f t="shared" si="1"/>
        <v>14600</v>
      </c>
    </row>
    <row r="29" spans="1:23" s="25" customFormat="1" x14ac:dyDescent="0.25">
      <c r="A29" s="27">
        <v>42491</v>
      </c>
      <c r="B29" s="28" t="s">
        <v>116</v>
      </c>
      <c r="C29" s="85" t="s">
        <v>101</v>
      </c>
      <c r="D29" s="141" t="s">
        <v>70</v>
      </c>
      <c r="E29" s="94">
        <f t="shared" si="0"/>
        <v>1513</v>
      </c>
      <c r="F29" s="2" t="s">
        <v>394</v>
      </c>
      <c r="G29" s="2" t="s">
        <v>329</v>
      </c>
      <c r="H29" s="141" t="s">
        <v>35</v>
      </c>
      <c r="I29" s="94">
        <f t="shared" si="2"/>
        <v>1643</v>
      </c>
      <c r="J29" s="164">
        <v>8.5</v>
      </c>
      <c r="K29" s="2" t="s">
        <v>395</v>
      </c>
      <c r="L29" s="3">
        <v>2</v>
      </c>
      <c r="M29" s="3">
        <v>0</v>
      </c>
      <c r="N29" s="3">
        <v>0</v>
      </c>
      <c r="O29" s="3">
        <v>0</v>
      </c>
      <c r="P29" s="3">
        <v>11790</v>
      </c>
      <c r="Q29" s="3">
        <v>9300</v>
      </c>
      <c r="R29" s="1">
        <v>1337</v>
      </c>
      <c r="S29" s="72">
        <v>1</v>
      </c>
      <c r="T29" s="3">
        <v>0</v>
      </c>
      <c r="U29" s="1" t="s">
        <v>117</v>
      </c>
      <c r="V29" s="108">
        <v>57.2</v>
      </c>
      <c r="W29" s="115">
        <f t="shared" si="1"/>
        <v>12210</v>
      </c>
    </row>
    <row r="30" spans="1:23" s="25" customFormat="1" x14ac:dyDescent="0.25">
      <c r="A30" s="27">
        <v>42493</v>
      </c>
      <c r="B30" s="28" t="s">
        <v>118</v>
      </c>
      <c r="C30" s="85" t="s">
        <v>43</v>
      </c>
      <c r="D30" s="141" t="s">
        <v>119</v>
      </c>
      <c r="E30" s="94">
        <f t="shared" si="0"/>
        <v>1423</v>
      </c>
      <c r="F30" s="2" t="s">
        <v>326</v>
      </c>
      <c r="G30" s="2" t="s">
        <v>392</v>
      </c>
      <c r="H30" s="141" t="s">
        <v>120</v>
      </c>
      <c r="I30" s="94">
        <f t="shared" si="2"/>
        <v>1532</v>
      </c>
      <c r="J30" s="164">
        <v>5.0999999999999996</v>
      </c>
      <c r="K30" s="2" t="s">
        <v>393</v>
      </c>
      <c r="L30" s="3">
        <v>0</v>
      </c>
      <c r="M30" s="3">
        <v>10</v>
      </c>
      <c r="N30" s="3">
        <v>1752</v>
      </c>
      <c r="O30" s="3">
        <v>0</v>
      </c>
      <c r="P30" s="3">
        <v>1010</v>
      </c>
      <c r="Q30" s="3">
        <v>9900</v>
      </c>
      <c r="R30" s="1">
        <v>1228</v>
      </c>
      <c r="S30" s="72">
        <v>1</v>
      </c>
      <c r="T30" s="3">
        <v>0</v>
      </c>
      <c r="U30" s="1" t="s">
        <v>121</v>
      </c>
      <c r="V30" s="108">
        <v>57.2</v>
      </c>
      <c r="W30" s="115">
        <f t="shared" si="1"/>
        <v>13274</v>
      </c>
    </row>
    <row r="31" spans="1:23" x14ac:dyDescent="0.25">
      <c r="A31" s="26">
        <v>42525</v>
      </c>
      <c r="B31" s="1" t="s">
        <v>122</v>
      </c>
      <c r="C31" s="82" t="s">
        <v>123</v>
      </c>
      <c r="D31" s="141" t="s">
        <v>79</v>
      </c>
      <c r="E31" s="94">
        <f t="shared" si="0"/>
        <v>1524</v>
      </c>
      <c r="F31" s="2" t="s">
        <v>389</v>
      </c>
      <c r="G31" s="2" t="s">
        <v>390</v>
      </c>
      <c r="H31" s="141" t="s">
        <v>124</v>
      </c>
      <c r="I31" s="94">
        <f t="shared" si="2"/>
        <v>1620</v>
      </c>
      <c r="J31" s="164">
        <v>8.3000000000000007</v>
      </c>
      <c r="K31" s="2" t="s">
        <v>391</v>
      </c>
      <c r="L31" s="2" t="s">
        <v>125</v>
      </c>
      <c r="M31" s="3">
        <v>0</v>
      </c>
      <c r="N31" s="3">
        <v>0</v>
      </c>
      <c r="O31" s="3">
        <v>0</v>
      </c>
      <c r="P31" s="9">
        <v>11110</v>
      </c>
      <c r="Q31" s="9">
        <v>9500</v>
      </c>
      <c r="R31" s="2" t="s">
        <v>124</v>
      </c>
      <c r="S31" s="77" t="s">
        <v>126</v>
      </c>
      <c r="T31" s="2" t="s">
        <v>127</v>
      </c>
      <c r="U31" s="1" t="s">
        <v>128</v>
      </c>
      <c r="V31" s="108">
        <v>85.6</v>
      </c>
      <c r="W31" s="115">
        <f t="shared" si="1"/>
        <v>15940</v>
      </c>
    </row>
    <row r="32" spans="1:23" x14ac:dyDescent="0.25">
      <c r="A32" s="26">
        <v>42525</v>
      </c>
      <c r="B32" s="1" t="s">
        <v>129</v>
      </c>
      <c r="C32" s="82" t="s">
        <v>43</v>
      </c>
      <c r="D32" s="141" t="s">
        <v>130</v>
      </c>
      <c r="E32" s="94">
        <f t="shared" si="0"/>
        <v>1642</v>
      </c>
      <c r="F32" s="2" t="s">
        <v>386</v>
      </c>
      <c r="G32" s="2" t="s">
        <v>387</v>
      </c>
      <c r="H32" s="141" t="s">
        <v>131</v>
      </c>
      <c r="I32" s="94">
        <f t="shared" si="2"/>
        <v>1745</v>
      </c>
      <c r="J32" s="164">
        <v>7.3</v>
      </c>
      <c r="K32" s="2" t="s">
        <v>388</v>
      </c>
      <c r="L32" s="3">
        <v>0</v>
      </c>
      <c r="M32" s="2" t="s">
        <v>127</v>
      </c>
      <c r="N32" s="3">
        <v>0</v>
      </c>
      <c r="O32" s="3">
        <v>0</v>
      </c>
      <c r="P32" s="9">
        <v>16680</v>
      </c>
      <c r="Q32" s="9">
        <v>5600</v>
      </c>
      <c r="R32" s="2" t="s">
        <v>132</v>
      </c>
      <c r="S32" s="78">
        <v>1</v>
      </c>
      <c r="T32" s="2" t="s">
        <v>127</v>
      </c>
      <c r="U32" s="1" t="s">
        <v>128</v>
      </c>
      <c r="V32" s="108">
        <v>85.6</v>
      </c>
      <c r="W32" s="115">
        <f t="shared" si="1"/>
        <v>16680</v>
      </c>
    </row>
    <row r="33" spans="1:23" x14ac:dyDescent="0.25">
      <c r="A33" s="26">
        <v>42526</v>
      </c>
      <c r="B33" s="1" t="s">
        <v>133</v>
      </c>
      <c r="C33" s="82" t="s">
        <v>101</v>
      </c>
      <c r="D33" s="141" t="s">
        <v>68</v>
      </c>
      <c r="E33" s="94">
        <f t="shared" si="0"/>
        <v>1458</v>
      </c>
      <c r="F33" s="2" t="s">
        <v>384</v>
      </c>
      <c r="G33" s="2" t="s">
        <v>385</v>
      </c>
      <c r="H33" s="141" t="s">
        <v>134</v>
      </c>
      <c r="I33" s="94">
        <f t="shared" si="2"/>
        <v>1603</v>
      </c>
      <c r="J33" s="164">
        <v>7.2</v>
      </c>
      <c r="K33" s="2" t="s">
        <v>319</v>
      </c>
      <c r="L33" s="3">
        <v>0</v>
      </c>
      <c r="M33" s="3">
        <v>5</v>
      </c>
      <c r="N33" s="3">
        <v>0</v>
      </c>
      <c r="O33" s="3">
        <v>0</v>
      </c>
      <c r="P33" s="9">
        <v>16885</v>
      </c>
      <c r="Q33" s="9">
        <v>10400</v>
      </c>
      <c r="R33" s="2" t="s">
        <v>135</v>
      </c>
      <c r="S33" s="78">
        <v>1</v>
      </c>
      <c r="T33" s="2" t="s">
        <v>127</v>
      </c>
      <c r="U33" s="1" t="s">
        <v>136</v>
      </c>
      <c r="V33" s="108">
        <v>85.6</v>
      </c>
      <c r="W33" s="115">
        <f t="shared" si="1"/>
        <v>16885</v>
      </c>
    </row>
    <row r="34" spans="1:23" x14ac:dyDescent="0.25">
      <c r="A34" s="26">
        <v>42527</v>
      </c>
      <c r="B34" s="1" t="s">
        <v>137</v>
      </c>
      <c r="C34" s="82" t="s">
        <v>101</v>
      </c>
      <c r="D34" s="141" t="s">
        <v>44</v>
      </c>
      <c r="E34" s="94">
        <f t="shared" si="0"/>
        <v>1725</v>
      </c>
      <c r="F34" s="2" t="s">
        <v>317</v>
      </c>
      <c r="G34" s="2" t="s">
        <v>382</v>
      </c>
      <c r="H34" s="141" t="s">
        <v>138</v>
      </c>
      <c r="I34" s="94">
        <f t="shared" si="2"/>
        <v>1824</v>
      </c>
      <c r="J34" s="164">
        <v>2.6</v>
      </c>
      <c r="K34" s="2" t="s">
        <v>383</v>
      </c>
      <c r="L34" s="3">
        <v>2</v>
      </c>
      <c r="M34" s="3">
        <v>0</v>
      </c>
      <c r="N34" s="3">
        <v>0</v>
      </c>
      <c r="O34" s="3">
        <v>0</v>
      </c>
      <c r="P34" s="9">
        <v>18452</v>
      </c>
      <c r="Q34" s="9">
        <v>13300</v>
      </c>
      <c r="R34" s="1" t="s">
        <v>139</v>
      </c>
      <c r="S34" s="72">
        <v>1</v>
      </c>
      <c r="T34" s="3">
        <v>0</v>
      </c>
      <c r="U34" s="1" t="s">
        <v>140</v>
      </c>
      <c r="V34" s="108">
        <v>85.6</v>
      </c>
      <c r="W34" s="115">
        <f t="shared" si="1"/>
        <v>18872</v>
      </c>
    </row>
    <row r="35" spans="1:23" x14ac:dyDescent="0.25">
      <c r="A35" s="26">
        <v>42530</v>
      </c>
      <c r="B35" s="1" t="s">
        <v>141</v>
      </c>
      <c r="C35" s="82" t="s">
        <v>101</v>
      </c>
      <c r="D35" s="141" t="s">
        <v>142</v>
      </c>
      <c r="E35" s="94">
        <f t="shared" si="0"/>
        <v>1330</v>
      </c>
      <c r="F35" s="2" t="s">
        <v>371</v>
      </c>
      <c r="G35" s="2" t="s">
        <v>380</v>
      </c>
      <c r="H35" s="141" t="s">
        <v>143</v>
      </c>
      <c r="I35" s="94">
        <f t="shared" si="2"/>
        <v>1434</v>
      </c>
      <c r="J35" s="164">
        <v>6.2</v>
      </c>
      <c r="K35" s="2" t="s">
        <v>381</v>
      </c>
      <c r="L35" s="3">
        <v>1</v>
      </c>
      <c r="M35" s="3">
        <v>20</v>
      </c>
      <c r="N35" s="3">
        <v>0</v>
      </c>
      <c r="O35" s="3">
        <v>0</v>
      </c>
      <c r="P35" s="9">
        <v>24606</v>
      </c>
      <c r="Q35" s="9">
        <v>6000</v>
      </c>
      <c r="R35" s="1" t="s">
        <v>119</v>
      </c>
      <c r="S35" s="72">
        <v>1</v>
      </c>
      <c r="T35" s="3">
        <v>0</v>
      </c>
      <c r="U35" s="1" t="s">
        <v>144</v>
      </c>
      <c r="V35" s="108">
        <v>57.42</v>
      </c>
      <c r="W35" s="115">
        <f t="shared" si="1"/>
        <v>24816</v>
      </c>
    </row>
    <row r="36" spans="1:23" x14ac:dyDescent="0.25">
      <c r="A36" s="26">
        <v>42546</v>
      </c>
      <c r="B36" s="1" t="s">
        <v>145</v>
      </c>
      <c r="C36" s="82" t="s">
        <v>101</v>
      </c>
      <c r="D36" s="141" t="s">
        <v>146</v>
      </c>
      <c r="E36" s="94">
        <f t="shared" si="0"/>
        <v>1254</v>
      </c>
      <c r="F36" s="2" t="s">
        <v>322</v>
      </c>
      <c r="G36" s="2" t="s">
        <v>378</v>
      </c>
      <c r="H36" s="141" t="s">
        <v>147</v>
      </c>
      <c r="I36" s="94">
        <f t="shared" si="2"/>
        <v>1608</v>
      </c>
      <c r="J36" s="164">
        <v>7</v>
      </c>
      <c r="K36" s="2" t="s">
        <v>379</v>
      </c>
      <c r="L36" s="3">
        <v>5</v>
      </c>
      <c r="M36" s="3">
        <v>1</v>
      </c>
      <c r="N36" s="3">
        <v>631</v>
      </c>
      <c r="O36" s="3">
        <v>0</v>
      </c>
      <c r="P36" s="9">
        <v>18835</v>
      </c>
      <c r="Q36" s="9">
        <v>3772</v>
      </c>
      <c r="R36" s="1" t="s">
        <v>90</v>
      </c>
      <c r="S36" s="78">
        <v>4</v>
      </c>
      <c r="T36" s="2" t="s">
        <v>148</v>
      </c>
      <c r="U36" s="1" t="s">
        <v>149</v>
      </c>
      <c r="V36" s="108">
        <v>125.4</v>
      </c>
      <c r="W36" s="115">
        <f t="shared" si="1"/>
        <v>24302</v>
      </c>
    </row>
    <row r="37" spans="1:23" x14ac:dyDescent="0.25">
      <c r="A37" s="26">
        <v>42549</v>
      </c>
      <c r="B37" s="1" t="s">
        <v>150</v>
      </c>
      <c r="C37" s="82" t="s">
        <v>29</v>
      </c>
      <c r="D37" s="141" t="s">
        <v>151</v>
      </c>
      <c r="E37" s="94">
        <f t="shared" si="0"/>
        <v>1256</v>
      </c>
      <c r="F37" s="2" t="s">
        <v>376</v>
      </c>
      <c r="G37" s="2" t="s">
        <v>377</v>
      </c>
      <c r="H37" s="141" t="s">
        <v>152</v>
      </c>
      <c r="I37" s="94">
        <f t="shared" si="2"/>
        <v>1411</v>
      </c>
      <c r="J37" s="164">
        <v>2.5</v>
      </c>
      <c r="K37" s="2" t="s">
        <v>321</v>
      </c>
      <c r="L37" s="3">
        <v>20</v>
      </c>
      <c r="M37" s="3">
        <v>3</v>
      </c>
      <c r="N37" s="3">
        <v>978</v>
      </c>
      <c r="O37" s="3">
        <v>0</v>
      </c>
      <c r="P37" s="3">
        <v>7713</v>
      </c>
      <c r="Q37" s="3">
        <v>8210</v>
      </c>
      <c r="R37" s="1" t="s">
        <v>153</v>
      </c>
      <c r="S37" s="77" t="s">
        <v>126</v>
      </c>
      <c r="T37" s="2" t="s">
        <v>127</v>
      </c>
      <c r="U37" s="1" t="s">
        <v>154</v>
      </c>
      <c r="V37" s="108">
        <v>134</v>
      </c>
      <c r="W37" s="115">
        <f t="shared" si="1"/>
        <v>18759</v>
      </c>
    </row>
    <row r="38" spans="1:23" x14ac:dyDescent="0.25">
      <c r="A38" s="26">
        <v>42550</v>
      </c>
      <c r="B38" s="1" t="s">
        <v>155</v>
      </c>
      <c r="C38" s="82" t="s">
        <v>123</v>
      </c>
      <c r="D38" s="141" t="s">
        <v>156</v>
      </c>
      <c r="E38" s="94">
        <f t="shared" si="0"/>
        <v>1344</v>
      </c>
      <c r="F38" s="2" t="s">
        <v>323</v>
      </c>
      <c r="G38" s="2" t="s">
        <v>374</v>
      </c>
      <c r="H38" s="141" t="s">
        <v>106</v>
      </c>
      <c r="I38" s="94">
        <f t="shared" si="2"/>
        <v>1438</v>
      </c>
      <c r="J38" s="164">
        <v>5.4</v>
      </c>
      <c r="K38" s="2" t="s">
        <v>375</v>
      </c>
      <c r="L38" s="3">
        <v>0</v>
      </c>
      <c r="M38" s="3">
        <v>23</v>
      </c>
      <c r="N38" s="3">
        <v>0</v>
      </c>
      <c r="O38" s="3">
        <v>0</v>
      </c>
      <c r="P38" s="3">
        <v>12095</v>
      </c>
      <c r="Q38" s="3">
        <v>1690</v>
      </c>
      <c r="R38" s="1" t="s">
        <v>157</v>
      </c>
      <c r="S38" s="72">
        <v>1</v>
      </c>
      <c r="T38" s="3">
        <v>0</v>
      </c>
      <c r="U38" s="1" t="s">
        <v>158</v>
      </c>
      <c r="V38" s="108">
        <v>134</v>
      </c>
      <c r="W38" s="115">
        <f t="shared" si="1"/>
        <v>12095</v>
      </c>
    </row>
    <row r="39" spans="1:23" x14ac:dyDescent="0.25">
      <c r="A39" s="26">
        <v>42564</v>
      </c>
      <c r="B39" s="1" t="s">
        <v>159</v>
      </c>
      <c r="C39" s="82" t="s">
        <v>29</v>
      </c>
      <c r="D39" s="141" t="s">
        <v>160</v>
      </c>
      <c r="E39" s="94">
        <f t="shared" si="0"/>
        <v>1426</v>
      </c>
      <c r="F39" s="2" t="s">
        <v>371</v>
      </c>
      <c r="G39" s="2" t="s">
        <v>372</v>
      </c>
      <c r="H39" s="141" t="s">
        <v>161</v>
      </c>
      <c r="I39" s="94">
        <f t="shared" si="2"/>
        <v>1558</v>
      </c>
      <c r="J39" s="164">
        <v>6.7</v>
      </c>
      <c r="K39" s="2" t="s">
        <v>373</v>
      </c>
      <c r="L39" s="3">
        <v>27</v>
      </c>
      <c r="M39" s="3">
        <v>1</v>
      </c>
      <c r="N39" s="3">
        <v>856</v>
      </c>
      <c r="O39" s="3">
        <v>0</v>
      </c>
      <c r="P39" s="3">
        <v>14455</v>
      </c>
      <c r="Q39" s="3">
        <v>11205</v>
      </c>
      <c r="R39" s="1" t="s">
        <v>162</v>
      </c>
      <c r="S39" s="72">
        <v>1</v>
      </c>
      <c r="T39" s="3">
        <v>0</v>
      </c>
      <c r="U39" s="1" t="s">
        <v>163</v>
      </c>
      <c r="V39" s="108">
        <v>100</v>
      </c>
      <c r="W39" s="115">
        <f t="shared" si="1"/>
        <v>26117</v>
      </c>
    </row>
    <row r="40" spans="1:23" x14ac:dyDescent="0.25">
      <c r="A40" s="26">
        <v>42568</v>
      </c>
      <c r="B40" s="1" t="s">
        <v>164</v>
      </c>
      <c r="C40" s="82" t="s">
        <v>123</v>
      </c>
      <c r="D40" s="141" t="s">
        <v>165</v>
      </c>
      <c r="E40" s="94">
        <f t="shared" si="0"/>
        <v>1500</v>
      </c>
      <c r="F40" s="2" t="s">
        <v>368</v>
      </c>
      <c r="G40" s="2" t="s">
        <v>369</v>
      </c>
      <c r="H40" s="141" t="s">
        <v>166</v>
      </c>
      <c r="I40" s="94">
        <f t="shared" si="2"/>
        <v>1629</v>
      </c>
      <c r="J40" s="164">
        <v>5.4</v>
      </c>
      <c r="K40" s="2" t="s">
        <v>370</v>
      </c>
      <c r="L40" s="3">
        <v>4</v>
      </c>
      <c r="M40" s="3">
        <v>27</v>
      </c>
      <c r="N40" s="3">
        <v>3462</v>
      </c>
      <c r="O40" s="3">
        <v>0</v>
      </c>
      <c r="P40" s="3">
        <v>5845</v>
      </c>
      <c r="Q40" s="3">
        <v>7300</v>
      </c>
      <c r="R40" s="1" t="s">
        <v>167</v>
      </c>
      <c r="S40" s="72">
        <v>1</v>
      </c>
      <c r="T40" s="3">
        <v>0</v>
      </c>
      <c r="U40" s="1" t="s">
        <v>168</v>
      </c>
      <c r="V40" s="108">
        <v>100</v>
      </c>
      <c r="W40" s="115">
        <f t="shared" si="1"/>
        <v>30919</v>
      </c>
    </row>
    <row r="41" spans="1:23" x14ac:dyDescent="0.25">
      <c r="A41" s="26">
        <v>42573</v>
      </c>
      <c r="B41" s="1" t="s">
        <v>169</v>
      </c>
      <c r="C41" s="82" t="s">
        <v>29</v>
      </c>
      <c r="D41" s="141" t="s">
        <v>170</v>
      </c>
      <c r="E41" s="94">
        <f t="shared" si="0"/>
        <v>1346</v>
      </c>
      <c r="F41" s="2" t="s">
        <v>365</v>
      </c>
      <c r="G41" s="2" t="s">
        <v>366</v>
      </c>
      <c r="H41" s="141" t="s">
        <v>171</v>
      </c>
      <c r="I41" s="94">
        <f t="shared" si="2"/>
        <v>1457</v>
      </c>
      <c r="J41" s="164">
        <v>5.3</v>
      </c>
      <c r="K41" s="2" t="s">
        <v>367</v>
      </c>
      <c r="L41" s="3">
        <v>0</v>
      </c>
      <c r="M41" s="3">
        <v>16</v>
      </c>
      <c r="N41" s="3">
        <v>4168</v>
      </c>
      <c r="O41" s="3">
        <v>0</v>
      </c>
      <c r="P41" s="3">
        <v>2965</v>
      </c>
      <c r="Q41" s="3">
        <v>3440</v>
      </c>
      <c r="R41" s="1" t="s">
        <v>172</v>
      </c>
      <c r="S41" s="72">
        <v>1</v>
      </c>
      <c r="T41" s="3">
        <v>0</v>
      </c>
      <c r="U41" s="1" t="s">
        <v>173</v>
      </c>
      <c r="V41" s="108">
        <v>60</v>
      </c>
      <c r="W41" s="115">
        <f t="shared" si="1"/>
        <v>32141</v>
      </c>
    </row>
    <row r="42" spans="1:23" x14ac:dyDescent="0.25">
      <c r="A42" s="26">
        <v>42573</v>
      </c>
      <c r="B42" s="1" t="s">
        <v>174</v>
      </c>
      <c r="C42" s="82" t="s">
        <v>123</v>
      </c>
      <c r="D42" s="141" t="s">
        <v>175</v>
      </c>
      <c r="E42" s="94">
        <f t="shared" si="0"/>
        <v>1602</v>
      </c>
      <c r="F42" s="2" t="s">
        <v>362</v>
      </c>
      <c r="G42" s="2" t="s">
        <v>363</v>
      </c>
      <c r="H42" s="141" t="s">
        <v>176</v>
      </c>
      <c r="I42" s="94">
        <f t="shared" si="2"/>
        <v>1709</v>
      </c>
      <c r="J42" s="164">
        <v>3.5</v>
      </c>
      <c r="K42" s="2" t="s">
        <v>364</v>
      </c>
      <c r="L42" s="3">
        <v>0</v>
      </c>
      <c r="M42" s="3">
        <v>0</v>
      </c>
      <c r="N42" s="3">
        <v>4022</v>
      </c>
      <c r="O42" s="3">
        <v>0</v>
      </c>
      <c r="P42" s="3">
        <v>0</v>
      </c>
      <c r="Q42" s="3">
        <v>2300</v>
      </c>
      <c r="R42" s="1" t="s">
        <v>177</v>
      </c>
      <c r="S42" s="72">
        <v>1</v>
      </c>
      <c r="T42" s="3">
        <v>0</v>
      </c>
      <c r="U42" s="1" t="s">
        <v>178</v>
      </c>
      <c r="V42" s="108">
        <v>60</v>
      </c>
      <c r="W42" s="115">
        <f t="shared" si="1"/>
        <v>28154</v>
      </c>
    </row>
    <row r="43" spans="1:23" x14ac:dyDescent="0.25">
      <c r="A43" s="26">
        <v>42589</v>
      </c>
      <c r="B43" s="1" t="s">
        <v>179</v>
      </c>
      <c r="C43" s="82" t="s">
        <v>29</v>
      </c>
      <c r="D43" s="141" t="s">
        <v>180</v>
      </c>
      <c r="E43" s="94">
        <f t="shared" si="0"/>
        <v>1353</v>
      </c>
      <c r="F43" s="2" t="s">
        <v>359</v>
      </c>
      <c r="G43" s="2" t="s">
        <v>360</v>
      </c>
      <c r="H43" s="141" t="s">
        <v>79</v>
      </c>
      <c r="I43" s="94">
        <f t="shared" si="2"/>
        <v>1524</v>
      </c>
      <c r="J43" s="164">
        <v>6.2</v>
      </c>
      <c r="K43" s="2" t="s">
        <v>361</v>
      </c>
      <c r="L43" s="3">
        <v>15</v>
      </c>
      <c r="M43" s="3">
        <v>6</v>
      </c>
      <c r="N43" s="3">
        <v>599</v>
      </c>
      <c r="O43" s="3">
        <v>0</v>
      </c>
      <c r="P43" s="3">
        <v>12760</v>
      </c>
      <c r="Q43" s="3">
        <v>3600</v>
      </c>
      <c r="R43" s="1" t="s">
        <v>181</v>
      </c>
      <c r="S43" s="72">
        <v>1</v>
      </c>
      <c r="T43" s="3">
        <v>8</v>
      </c>
      <c r="U43" s="1" t="s">
        <v>149</v>
      </c>
      <c r="V43" s="108">
        <v>140</v>
      </c>
      <c r="W43" s="115">
        <f t="shared" si="1"/>
        <v>20103</v>
      </c>
    </row>
    <row r="44" spans="1:23" x14ac:dyDescent="0.25">
      <c r="A44" s="26">
        <v>42592</v>
      </c>
      <c r="B44" s="1" t="s">
        <v>182</v>
      </c>
      <c r="C44" s="82" t="s">
        <v>29</v>
      </c>
      <c r="D44" s="141" t="s">
        <v>183</v>
      </c>
      <c r="E44" s="94">
        <f t="shared" si="0"/>
        <v>1732</v>
      </c>
      <c r="F44" s="2" t="s">
        <v>356</v>
      </c>
      <c r="G44" s="2" t="s">
        <v>357</v>
      </c>
      <c r="H44" s="141" t="s">
        <v>184</v>
      </c>
      <c r="I44" s="94">
        <f t="shared" si="2"/>
        <v>1843</v>
      </c>
      <c r="J44" s="164">
        <v>3.5</v>
      </c>
      <c r="K44" s="2" t="s">
        <v>358</v>
      </c>
      <c r="L44" s="3">
        <v>1</v>
      </c>
      <c r="M44" s="3">
        <v>1</v>
      </c>
      <c r="N44" s="3">
        <v>4607</v>
      </c>
      <c r="O44" s="3">
        <v>0</v>
      </c>
      <c r="P44" s="3">
        <v>0</v>
      </c>
      <c r="Q44" s="3">
        <v>10600</v>
      </c>
      <c r="R44" s="1" t="s">
        <v>185</v>
      </c>
      <c r="S44" s="72">
        <v>1</v>
      </c>
      <c r="T44" s="3">
        <v>0</v>
      </c>
      <c r="U44" s="1" t="s">
        <v>186</v>
      </c>
      <c r="V44" s="108">
        <v>140</v>
      </c>
      <c r="W44" s="115">
        <f t="shared" si="1"/>
        <v>32459</v>
      </c>
    </row>
    <row r="45" spans="1:23" x14ac:dyDescent="0.25">
      <c r="A45" s="26">
        <v>42595</v>
      </c>
      <c r="B45" s="1" t="s">
        <v>187</v>
      </c>
      <c r="C45" s="82" t="s">
        <v>43</v>
      </c>
      <c r="D45" s="141" t="s">
        <v>188</v>
      </c>
      <c r="E45" s="94">
        <f t="shared" si="0"/>
        <v>1354</v>
      </c>
      <c r="F45" s="2" t="s">
        <v>353</v>
      </c>
      <c r="G45" s="2" t="s">
        <v>354</v>
      </c>
      <c r="H45" s="141" t="s">
        <v>189</v>
      </c>
      <c r="I45" s="94">
        <f t="shared" si="2"/>
        <v>1501</v>
      </c>
      <c r="J45" s="164">
        <v>3.8</v>
      </c>
      <c r="K45" s="2" t="s">
        <v>355</v>
      </c>
      <c r="L45" s="3">
        <v>7</v>
      </c>
      <c r="M45" s="3">
        <v>1</v>
      </c>
      <c r="N45" s="3">
        <v>3855</v>
      </c>
      <c r="O45" s="3">
        <v>0</v>
      </c>
      <c r="P45" s="3">
        <v>2445</v>
      </c>
      <c r="Q45" s="3">
        <v>15050</v>
      </c>
      <c r="R45" s="1" t="s">
        <v>190</v>
      </c>
      <c r="S45" s="72">
        <v>1</v>
      </c>
      <c r="T45" s="3">
        <v>0</v>
      </c>
      <c r="U45" s="1"/>
      <c r="V45" s="108">
        <v>140</v>
      </c>
      <c r="W45" s="115">
        <f t="shared" si="1"/>
        <v>30900</v>
      </c>
    </row>
    <row r="46" spans="1:23" x14ac:dyDescent="0.25">
      <c r="A46" s="26">
        <v>42598</v>
      </c>
      <c r="B46" s="1" t="s">
        <v>191</v>
      </c>
      <c r="C46" s="82" t="s">
        <v>29</v>
      </c>
      <c r="D46" s="141" t="s">
        <v>192</v>
      </c>
      <c r="E46" s="94">
        <f t="shared" si="0"/>
        <v>1555</v>
      </c>
      <c r="F46" s="2" t="s">
        <v>322</v>
      </c>
      <c r="G46" s="2" t="s">
        <v>351</v>
      </c>
      <c r="H46" s="141" t="s">
        <v>193</v>
      </c>
      <c r="I46" s="94">
        <f t="shared" si="2"/>
        <v>1708</v>
      </c>
      <c r="J46" s="164">
        <v>6.3</v>
      </c>
      <c r="K46" s="2" t="s">
        <v>352</v>
      </c>
      <c r="L46" s="3">
        <v>2</v>
      </c>
      <c r="M46" s="3">
        <v>8</v>
      </c>
      <c r="N46" s="3">
        <v>2795</v>
      </c>
      <c r="O46" s="3">
        <v>0</v>
      </c>
      <c r="P46" s="3">
        <v>0</v>
      </c>
      <c r="Q46" s="3">
        <v>2300</v>
      </c>
      <c r="R46" s="1" t="s">
        <v>194</v>
      </c>
      <c r="S46" s="72">
        <v>1</v>
      </c>
      <c r="T46" s="3">
        <v>0</v>
      </c>
      <c r="U46" s="1" t="s">
        <v>195</v>
      </c>
      <c r="V46" s="108">
        <v>140</v>
      </c>
      <c r="W46" s="115">
        <f t="shared" si="1"/>
        <v>19985</v>
      </c>
    </row>
    <row r="47" spans="1:23" x14ac:dyDescent="0.25">
      <c r="A47" s="26">
        <v>42599</v>
      </c>
      <c r="B47" s="1" t="s">
        <v>196</v>
      </c>
      <c r="C47" s="82" t="s">
        <v>38</v>
      </c>
      <c r="D47" s="141" t="s">
        <v>197</v>
      </c>
      <c r="E47" s="94">
        <f t="shared" si="0"/>
        <v>1337</v>
      </c>
      <c r="F47" s="2" t="s">
        <v>326</v>
      </c>
      <c r="G47" s="2" t="s">
        <v>349</v>
      </c>
      <c r="H47" s="141" t="s">
        <v>198</v>
      </c>
      <c r="I47" s="94">
        <f t="shared" si="2"/>
        <v>1505</v>
      </c>
      <c r="J47" s="164">
        <v>5.9</v>
      </c>
      <c r="K47" s="2" t="s">
        <v>350</v>
      </c>
      <c r="L47" s="3">
        <v>0</v>
      </c>
      <c r="M47" s="3">
        <v>15</v>
      </c>
      <c r="N47" s="3">
        <v>3512</v>
      </c>
      <c r="O47" s="3">
        <v>0</v>
      </c>
      <c r="P47" s="3">
        <v>1735</v>
      </c>
      <c r="Q47" s="3">
        <v>4100</v>
      </c>
      <c r="R47" s="1" t="s">
        <v>199</v>
      </c>
      <c r="S47" s="72">
        <v>1</v>
      </c>
      <c r="T47" s="3">
        <v>0</v>
      </c>
      <c r="U47" s="1" t="s">
        <v>128</v>
      </c>
      <c r="V47" s="108">
        <v>140</v>
      </c>
      <c r="W47" s="115">
        <f t="shared" si="1"/>
        <v>26319</v>
      </c>
    </row>
    <row r="48" spans="1:23" x14ac:dyDescent="0.25">
      <c r="A48" s="53" t="s">
        <v>200</v>
      </c>
      <c r="B48" s="54"/>
      <c r="C48" s="86"/>
      <c r="D48" s="142"/>
      <c r="E48" s="55"/>
      <c r="F48" s="55"/>
      <c r="G48" s="55"/>
      <c r="H48" s="142"/>
      <c r="I48" s="55"/>
      <c r="J48" s="178"/>
      <c r="K48" s="55"/>
      <c r="L48" s="56">
        <f>SUM(L27:L47)</f>
        <v>110</v>
      </c>
      <c r="M48" s="56">
        <f>SUM(M27:M47)</f>
        <v>137</v>
      </c>
      <c r="N48" s="57">
        <f>SUM(N27:N47)</f>
        <v>31237</v>
      </c>
      <c r="O48" s="57">
        <f t="shared" ref="O48:Q48" si="4">SUM(O27:O47)</f>
        <v>0</v>
      </c>
      <c r="P48" s="57">
        <f t="shared" si="4"/>
        <v>204111</v>
      </c>
      <c r="Q48" s="57">
        <f t="shared" si="4"/>
        <v>147667</v>
      </c>
      <c r="R48" s="54"/>
      <c r="S48" s="79"/>
      <c r="T48" s="56"/>
      <c r="U48" s="58" t="s">
        <v>201</v>
      </c>
      <c r="V48" s="56"/>
      <c r="W48" s="117">
        <f>AVERAGE(W31:W47)</f>
        <v>23261.529411764706</v>
      </c>
    </row>
    <row r="49" spans="1:25" x14ac:dyDescent="0.25">
      <c r="A49" s="59">
        <v>42846</v>
      </c>
      <c r="B49" s="60" t="s">
        <v>202</v>
      </c>
      <c r="C49" s="68">
        <v>90</v>
      </c>
      <c r="D49" s="143">
        <v>1147</v>
      </c>
      <c r="E49" s="94">
        <f t="shared" si="0"/>
        <v>1447</v>
      </c>
      <c r="F49" s="169">
        <v>2.8</v>
      </c>
      <c r="G49" s="61">
        <v>181.8</v>
      </c>
      <c r="H49" s="143">
        <v>1230</v>
      </c>
      <c r="I49" s="94">
        <f t="shared" si="2"/>
        <v>1530</v>
      </c>
      <c r="J49" s="165">
        <v>2.8</v>
      </c>
      <c r="K49" s="61">
        <v>188.6</v>
      </c>
      <c r="L49" s="62">
        <v>12</v>
      </c>
      <c r="M49" s="62">
        <v>0</v>
      </c>
      <c r="N49" s="62">
        <v>0</v>
      </c>
      <c r="O49" s="62">
        <v>0</v>
      </c>
      <c r="P49" s="63">
        <v>10997</v>
      </c>
      <c r="Q49" s="63">
        <v>2135</v>
      </c>
      <c r="R49" s="62">
        <v>1222</v>
      </c>
      <c r="S49" s="80">
        <v>1</v>
      </c>
      <c r="T49" s="62">
        <v>0</v>
      </c>
      <c r="U49" s="60" t="s">
        <v>203</v>
      </c>
      <c r="V49" s="109">
        <v>50</v>
      </c>
      <c r="W49" s="115">
        <f t="shared" si="1"/>
        <v>13517</v>
      </c>
    </row>
    <row r="50" spans="1:25" x14ac:dyDescent="0.25">
      <c r="A50" s="42">
        <v>42848</v>
      </c>
      <c r="B50" s="1" t="s">
        <v>204</v>
      </c>
      <c r="C50" s="82" t="s">
        <v>110</v>
      </c>
      <c r="D50" s="141" t="s">
        <v>90</v>
      </c>
      <c r="E50" s="94">
        <f t="shared" si="0"/>
        <v>1546</v>
      </c>
      <c r="F50" s="170">
        <v>5.8</v>
      </c>
      <c r="G50" s="2" t="s">
        <v>347</v>
      </c>
      <c r="H50" s="141" t="s">
        <v>205</v>
      </c>
      <c r="I50" s="94">
        <f t="shared" si="2"/>
        <v>1713</v>
      </c>
      <c r="J50" s="164">
        <v>5.3</v>
      </c>
      <c r="K50" s="2" t="s">
        <v>348</v>
      </c>
      <c r="L50" s="3">
        <v>1</v>
      </c>
      <c r="M50" s="3">
        <v>0</v>
      </c>
      <c r="N50" s="3">
        <v>0</v>
      </c>
      <c r="O50" s="3">
        <v>0</v>
      </c>
      <c r="P50" s="9">
        <v>10280</v>
      </c>
      <c r="Q50" s="9">
        <v>4050</v>
      </c>
      <c r="R50" s="3">
        <v>1358</v>
      </c>
      <c r="S50" s="72">
        <v>1</v>
      </c>
      <c r="T50" s="3">
        <v>0</v>
      </c>
      <c r="U50" s="3" t="s">
        <v>206</v>
      </c>
      <c r="V50" s="108">
        <v>50</v>
      </c>
      <c r="W50" s="115">
        <f t="shared" si="1"/>
        <v>10490</v>
      </c>
    </row>
    <row r="51" spans="1:25" x14ac:dyDescent="0.25">
      <c r="A51" s="42">
        <v>42853</v>
      </c>
      <c r="B51" s="11" t="s">
        <v>207</v>
      </c>
      <c r="C51" s="64">
        <v>90</v>
      </c>
      <c r="D51" s="144">
        <v>1257</v>
      </c>
      <c r="E51" s="94">
        <f t="shared" si="0"/>
        <v>1557</v>
      </c>
      <c r="F51" s="171">
        <v>5.8</v>
      </c>
      <c r="G51" s="3">
        <v>240.4</v>
      </c>
      <c r="H51" s="144">
        <v>1355</v>
      </c>
      <c r="I51" s="94">
        <f t="shared" si="2"/>
        <v>1655</v>
      </c>
      <c r="J51" s="164">
        <v>4.9000000000000004</v>
      </c>
      <c r="K51" s="3">
        <v>233.5</v>
      </c>
      <c r="L51" s="12">
        <v>5</v>
      </c>
      <c r="M51" s="12">
        <v>1</v>
      </c>
      <c r="N51" s="12">
        <v>0</v>
      </c>
      <c r="O51" s="12">
        <v>0</v>
      </c>
      <c r="P51" s="9">
        <v>16653</v>
      </c>
      <c r="Q51" s="9">
        <v>2350</v>
      </c>
      <c r="R51" s="12">
        <v>1348</v>
      </c>
      <c r="S51" s="72">
        <v>1</v>
      </c>
      <c r="T51" s="12">
        <v>0</v>
      </c>
      <c r="U51" s="11" t="s">
        <v>208</v>
      </c>
      <c r="V51" s="106">
        <v>68</v>
      </c>
      <c r="W51" s="115">
        <f t="shared" si="1"/>
        <v>17703</v>
      </c>
      <c r="X51" s="37"/>
    </row>
    <row r="52" spans="1:25" x14ac:dyDescent="0.25">
      <c r="A52" s="104">
        <v>42853</v>
      </c>
      <c r="B52" s="11" t="s">
        <v>209</v>
      </c>
      <c r="C52" s="77" t="s">
        <v>24</v>
      </c>
      <c r="D52" s="138" t="s">
        <v>210</v>
      </c>
      <c r="E52" s="94">
        <f t="shared" si="0"/>
        <v>1712</v>
      </c>
      <c r="F52" s="172">
        <v>4.8</v>
      </c>
      <c r="G52" s="97" t="s">
        <v>345</v>
      </c>
      <c r="H52" s="138" t="s">
        <v>211</v>
      </c>
      <c r="I52" s="94">
        <f t="shared" si="2"/>
        <v>2039</v>
      </c>
      <c r="J52" s="164">
        <v>2.7</v>
      </c>
      <c r="K52" s="97" t="s">
        <v>346</v>
      </c>
      <c r="L52" s="12">
        <v>0</v>
      </c>
      <c r="M52" s="12">
        <v>0</v>
      </c>
      <c r="N52" s="12">
        <v>1546</v>
      </c>
      <c r="O52" s="12">
        <v>704</v>
      </c>
      <c r="P52" s="12">
        <v>3540</v>
      </c>
      <c r="Q52" s="12">
        <v>0</v>
      </c>
      <c r="R52" s="12">
        <v>1515</v>
      </c>
      <c r="S52" s="73">
        <v>7</v>
      </c>
      <c r="T52" s="12">
        <v>0</v>
      </c>
      <c r="U52" s="12" t="s">
        <v>208</v>
      </c>
      <c r="V52" s="106">
        <v>68</v>
      </c>
      <c r="W52" s="115">
        <f t="shared" si="1"/>
        <v>9434</v>
      </c>
    </row>
    <row r="53" spans="1:25" x14ac:dyDescent="0.25">
      <c r="A53" s="42">
        <v>42855</v>
      </c>
      <c r="B53" s="1" t="s">
        <v>204</v>
      </c>
      <c r="C53" s="82" t="s">
        <v>110</v>
      </c>
      <c r="D53" s="141" t="s">
        <v>212</v>
      </c>
      <c r="E53" s="94">
        <f t="shared" si="0"/>
        <v>1436</v>
      </c>
      <c r="F53" s="170">
        <v>6.2</v>
      </c>
      <c r="G53" s="2" t="s">
        <v>343</v>
      </c>
      <c r="H53" s="141" t="s">
        <v>213</v>
      </c>
      <c r="I53" s="94">
        <f t="shared" si="2"/>
        <v>1548</v>
      </c>
      <c r="J53" s="164">
        <v>4.8</v>
      </c>
      <c r="K53" s="2" t="s">
        <v>344</v>
      </c>
      <c r="L53" s="3">
        <v>0</v>
      </c>
      <c r="M53" s="3">
        <v>2</v>
      </c>
      <c r="N53" s="3">
        <v>0</v>
      </c>
      <c r="O53" s="3">
        <v>0</v>
      </c>
      <c r="P53" s="9">
        <v>17260</v>
      </c>
      <c r="Q53" s="9">
        <v>2150</v>
      </c>
      <c r="R53" s="3">
        <v>1235</v>
      </c>
      <c r="S53" s="72">
        <v>1</v>
      </c>
      <c r="T53" s="3">
        <v>0</v>
      </c>
      <c r="U53" s="3" t="s">
        <v>214</v>
      </c>
      <c r="V53" s="108">
        <v>68</v>
      </c>
      <c r="W53" s="115">
        <f t="shared" si="1"/>
        <v>17260</v>
      </c>
    </row>
    <row r="54" spans="1:25" x14ac:dyDescent="0.25">
      <c r="A54" s="42">
        <v>42855</v>
      </c>
      <c r="B54" s="1" t="s">
        <v>215</v>
      </c>
      <c r="C54" s="82" t="s">
        <v>29</v>
      </c>
      <c r="D54" s="141" t="s">
        <v>93</v>
      </c>
      <c r="E54" s="94">
        <f t="shared" si="0"/>
        <v>1652</v>
      </c>
      <c r="F54" s="170">
        <v>6</v>
      </c>
      <c r="G54" s="2" t="s">
        <v>341</v>
      </c>
      <c r="H54" s="141" t="s">
        <v>216</v>
      </c>
      <c r="I54" s="94">
        <f t="shared" si="2"/>
        <v>1755</v>
      </c>
      <c r="J54" s="164">
        <v>6</v>
      </c>
      <c r="K54" s="2" t="s">
        <v>342</v>
      </c>
      <c r="L54" s="3">
        <v>0</v>
      </c>
      <c r="M54" s="3">
        <v>0</v>
      </c>
      <c r="N54" s="3">
        <v>219</v>
      </c>
      <c r="O54" s="3">
        <v>0</v>
      </c>
      <c r="P54" s="9">
        <v>22845</v>
      </c>
      <c r="Q54" s="9">
        <v>4050</v>
      </c>
      <c r="R54" s="1" t="s">
        <v>131</v>
      </c>
      <c r="S54" s="72">
        <v>1</v>
      </c>
      <c r="T54" s="3">
        <v>0</v>
      </c>
      <c r="U54" s="3" t="s">
        <v>217</v>
      </c>
      <c r="V54" s="108">
        <v>68</v>
      </c>
      <c r="W54" s="115">
        <f t="shared" si="1"/>
        <v>24378</v>
      </c>
    </row>
    <row r="55" spans="1:25" s="22" customFormat="1" ht="15" customHeight="1" x14ac:dyDescent="0.25">
      <c r="A55" s="43">
        <v>42856</v>
      </c>
      <c r="B55" s="44" t="s">
        <v>218</v>
      </c>
      <c r="C55" s="87" t="s">
        <v>110</v>
      </c>
      <c r="D55" s="145" t="s">
        <v>219</v>
      </c>
      <c r="E55" s="94">
        <f t="shared" si="0"/>
        <v>1437</v>
      </c>
      <c r="F55" s="173">
        <v>8.32</v>
      </c>
      <c r="G55" s="45" t="s">
        <v>339</v>
      </c>
      <c r="H55" s="145" t="s">
        <v>220</v>
      </c>
      <c r="I55" s="94">
        <f t="shared" si="2"/>
        <v>1543</v>
      </c>
      <c r="J55" s="165">
        <v>7.8</v>
      </c>
      <c r="K55" s="45" t="s">
        <v>340</v>
      </c>
      <c r="L55" s="46">
        <v>6</v>
      </c>
      <c r="M55" s="46">
        <v>4</v>
      </c>
      <c r="N55" s="46">
        <v>807</v>
      </c>
      <c r="O55" s="46">
        <v>0</v>
      </c>
      <c r="P55" s="46">
        <v>13436</v>
      </c>
      <c r="Q55" s="46">
        <v>2300</v>
      </c>
      <c r="R55" s="45" t="s">
        <v>221</v>
      </c>
      <c r="S55" s="81">
        <v>1</v>
      </c>
      <c r="T55" s="46">
        <v>0</v>
      </c>
      <c r="U55" s="46" t="s">
        <v>222</v>
      </c>
      <c r="V55" s="110">
        <v>68</v>
      </c>
      <c r="W55" s="115">
        <f t="shared" si="1"/>
        <v>20345</v>
      </c>
      <c r="X55" s="7"/>
      <c r="Y55" s="7"/>
    </row>
    <row r="56" spans="1:25" s="13" customFormat="1" x14ac:dyDescent="0.25">
      <c r="A56" s="38">
        <v>42872</v>
      </c>
      <c r="B56" s="39" t="s">
        <v>223</v>
      </c>
      <c r="C56" s="88" t="s">
        <v>110</v>
      </c>
      <c r="D56" s="146" t="s">
        <v>224</v>
      </c>
      <c r="E56" s="94">
        <f t="shared" si="0"/>
        <v>1516</v>
      </c>
      <c r="F56" s="174">
        <v>3.6</v>
      </c>
      <c r="G56" s="40" t="s">
        <v>337</v>
      </c>
      <c r="H56" s="146" t="s">
        <v>225</v>
      </c>
      <c r="I56" s="94">
        <f t="shared" si="2"/>
        <v>1650</v>
      </c>
      <c r="J56" s="164">
        <v>4.5</v>
      </c>
      <c r="K56" s="40" t="s">
        <v>338</v>
      </c>
      <c r="L56" s="52">
        <v>13</v>
      </c>
      <c r="M56" s="52">
        <v>0</v>
      </c>
      <c r="N56" s="52">
        <v>318</v>
      </c>
      <c r="O56" s="52">
        <v>0</v>
      </c>
      <c r="P56" s="52">
        <v>14515</v>
      </c>
      <c r="Q56" s="52">
        <v>12350</v>
      </c>
      <c r="R56" s="41">
        <v>1332</v>
      </c>
      <c r="S56" s="52">
        <v>1</v>
      </c>
      <c r="T56" s="41">
        <v>0</v>
      </c>
      <c r="U56" s="41" t="s">
        <v>226</v>
      </c>
      <c r="V56" s="111">
        <v>48</v>
      </c>
      <c r="W56" s="115">
        <f>(L56*210)+(N56*7)+P56-(O56*7)</f>
        <v>19471</v>
      </c>
    </row>
    <row r="57" spans="1:25" s="13" customFormat="1" x14ac:dyDescent="0.25">
      <c r="A57" s="42">
        <v>42874</v>
      </c>
      <c r="B57" s="1" t="s">
        <v>207</v>
      </c>
      <c r="C57" s="82" t="s">
        <v>110</v>
      </c>
      <c r="D57" s="141" t="s">
        <v>227</v>
      </c>
      <c r="E57" s="94">
        <f t="shared" si="0"/>
        <v>1531</v>
      </c>
      <c r="F57" s="170">
        <v>12.84</v>
      </c>
      <c r="G57" s="2" t="s">
        <v>335</v>
      </c>
      <c r="H57" s="141" t="s">
        <v>228</v>
      </c>
      <c r="I57" s="94">
        <f t="shared" si="2"/>
        <v>1659</v>
      </c>
      <c r="J57" s="164">
        <v>12</v>
      </c>
      <c r="K57" s="2" t="s">
        <v>336</v>
      </c>
      <c r="L57" s="64">
        <v>2</v>
      </c>
      <c r="M57" s="64">
        <v>1</v>
      </c>
      <c r="N57" s="64">
        <v>0</v>
      </c>
      <c r="O57" s="64">
        <v>0</v>
      </c>
      <c r="P57" s="64">
        <v>12325</v>
      </c>
      <c r="Q57" s="64">
        <v>8002</v>
      </c>
      <c r="R57" s="3">
        <v>1338</v>
      </c>
      <c r="S57" s="64">
        <v>1</v>
      </c>
      <c r="T57" s="3">
        <v>0</v>
      </c>
      <c r="U57" s="3" t="s">
        <v>229</v>
      </c>
      <c r="V57" s="108">
        <v>48</v>
      </c>
      <c r="W57" s="115">
        <f t="shared" si="1"/>
        <v>12745</v>
      </c>
    </row>
    <row r="58" spans="1:25" s="13" customFormat="1" x14ac:dyDescent="0.25">
      <c r="A58" s="42">
        <v>42876</v>
      </c>
      <c r="B58" s="1" t="s">
        <v>230</v>
      </c>
      <c r="C58" s="82" t="s">
        <v>110</v>
      </c>
      <c r="D58" s="141" t="s">
        <v>130</v>
      </c>
      <c r="E58" s="94">
        <f t="shared" si="0"/>
        <v>1642</v>
      </c>
      <c r="F58" s="170">
        <v>7.9</v>
      </c>
      <c r="G58" s="2" t="s">
        <v>333</v>
      </c>
      <c r="H58" s="141" t="s">
        <v>216</v>
      </c>
      <c r="I58" s="94">
        <f t="shared" si="2"/>
        <v>1755</v>
      </c>
      <c r="J58" s="164">
        <v>6.9</v>
      </c>
      <c r="K58" s="2" t="s">
        <v>334</v>
      </c>
      <c r="L58" s="64">
        <v>0</v>
      </c>
      <c r="M58" s="64">
        <v>0</v>
      </c>
      <c r="N58" s="64">
        <v>3208</v>
      </c>
      <c r="O58" s="64">
        <v>0</v>
      </c>
      <c r="P58" s="64">
        <v>25</v>
      </c>
      <c r="Q58" s="64">
        <v>7950</v>
      </c>
      <c r="R58" s="3">
        <v>1436</v>
      </c>
      <c r="S58" s="64">
        <v>1</v>
      </c>
      <c r="T58" s="3">
        <v>0</v>
      </c>
      <c r="U58" s="3" t="s">
        <v>231</v>
      </c>
      <c r="V58" s="108">
        <v>48</v>
      </c>
      <c r="W58" s="115">
        <f t="shared" si="1"/>
        <v>22481</v>
      </c>
    </row>
    <row r="59" spans="1:25" s="13" customFormat="1" x14ac:dyDescent="0.25">
      <c r="A59" s="42">
        <v>42877</v>
      </c>
      <c r="B59" s="1" t="s">
        <v>232</v>
      </c>
      <c r="C59" s="82" t="s">
        <v>123</v>
      </c>
      <c r="D59" s="141" t="s">
        <v>233</v>
      </c>
      <c r="E59" s="94">
        <f t="shared" si="0"/>
        <v>1747</v>
      </c>
      <c r="F59" s="170">
        <v>7.8</v>
      </c>
      <c r="G59" s="2" t="s">
        <v>331</v>
      </c>
      <c r="H59" s="141" t="s">
        <v>234</v>
      </c>
      <c r="I59" s="94">
        <f t="shared" si="2"/>
        <v>1910</v>
      </c>
      <c r="J59" s="164">
        <v>6.7</v>
      </c>
      <c r="K59" s="2" t="s">
        <v>332</v>
      </c>
      <c r="L59" s="64">
        <v>4</v>
      </c>
      <c r="M59" s="64">
        <v>4</v>
      </c>
      <c r="N59" s="64">
        <v>721</v>
      </c>
      <c r="O59" s="64">
        <v>0</v>
      </c>
      <c r="P59" s="64">
        <v>15115</v>
      </c>
      <c r="Q59" s="64">
        <v>9050</v>
      </c>
      <c r="R59" s="3">
        <v>1552</v>
      </c>
      <c r="S59" s="64">
        <v>1</v>
      </c>
      <c r="T59" s="3">
        <v>0</v>
      </c>
      <c r="U59" s="3" t="s">
        <v>229</v>
      </c>
      <c r="V59" s="108">
        <v>48</v>
      </c>
      <c r="W59" s="115">
        <f t="shared" si="1"/>
        <v>21002</v>
      </c>
    </row>
    <row r="60" spans="1:25" s="13" customFormat="1" x14ac:dyDescent="0.25">
      <c r="A60" s="47">
        <v>42878</v>
      </c>
      <c r="B60" s="48" t="s">
        <v>235</v>
      </c>
      <c r="C60" s="89" t="s">
        <v>110</v>
      </c>
      <c r="D60" s="147">
        <v>1550</v>
      </c>
      <c r="E60" s="94">
        <f t="shared" si="0"/>
        <v>1850</v>
      </c>
      <c r="F60" s="175">
        <v>5</v>
      </c>
      <c r="G60" s="48">
        <v>160.80000000000001</v>
      </c>
      <c r="H60" s="147">
        <v>1653</v>
      </c>
      <c r="I60" s="94">
        <f t="shared" si="2"/>
        <v>1953</v>
      </c>
      <c r="J60" s="165">
        <v>3.5</v>
      </c>
      <c r="K60" s="48">
        <v>262.10000000000002</v>
      </c>
      <c r="L60" s="65">
        <v>0</v>
      </c>
      <c r="M60" s="65">
        <v>13</v>
      </c>
      <c r="N60" s="65">
        <v>1429</v>
      </c>
      <c r="O60" s="65">
        <v>0</v>
      </c>
      <c r="P60" s="65">
        <v>7396</v>
      </c>
      <c r="Q60" s="65">
        <v>1000</v>
      </c>
      <c r="R60" s="48">
        <v>1639</v>
      </c>
      <c r="S60" s="65">
        <v>1</v>
      </c>
      <c r="T60" s="48">
        <v>0</v>
      </c>
      <c r="U60" s="48" t="s">
        <v>186</v>
      </c>
      <c r="V60" s="112">
        <v>48</v>
      </c>
      <c r="W60" s="115">
        <f t="shared" si="1"/>
        <v>17399</v>
      </c>
    </row>
    <row r="61" spans="1:25" s="13" customFormat="1" x14ac:dyDescent="0.25">
      <c r="A61" s="59">
        <v>42892</v>
      </c>
      <c r="B61" s="66" t="s">
        <v>223</v>
      </c>
      <c r="C61" s="90" t="s">
        <v>51</v>
      </c>
      <c r="D61" s="148" t="s">
        <v>236</v>
      </c>
      <c r="E61" s="94">
        <f t="shared" si="0"/>
        <v>1342</v>
      </c>
      <c r="F61" s="67" t="s">
        <v>325</v>
      </c>
      <c r="G61" s="67" t="s">
        <v>330</v>
      </c>
      <c r="H61" s="148" t="s">
        <v>237</v>
      </c>
      <c r="I61" s="94">
        <f t="shared" si="2"/>
        <v>1454</v>
      </c>
      <c r="J61" s="165">
        <v>4.8</v>
      </c>
      <c r="K61" s="67" t="s">
        <v>328</v>
      </c>
      <c r="L61" s="68">
        <v>8</v>
      </c>
      <c r="M61" s="68">
        <v>0</v>
      </c>
      <c r="N61" s="68">
        <v>1002</v>
      </c>
      <c r="O61" s="68">
        <v>0</v>
      </c>
      <c r="P61" s="68">
        <v>10815</v>
      </c>
      <c r="Q61" s="68">
        <v>5215</v>
      </c>
      <c r="R61" s="61">
        <v>1150</v>
      </c>
      <c r="S61" s="68">
        <v>1</v>
      </c>
      <c r="T61" s="61">
        <v>0</v>
      </c>
      <c r="U61" s="61" t="s">
        <v>238</v>
      </c>
      <c r="V61" s="113">
        <v>111</v>
      </c>
      <c r="W61" s="115">
        <f t="shared" si="1"/>
        <v>19509</v>
      </c>
    </row>
    <row r="62" spans="1:25" s="13" customFormat="1" x14ac:dyDescent="0.25">
      <c r="A62" s="42">
        <v>42896</v>
      </c>
      <c r="B62" s="1" t="s">
        <v>239</v>
      </c>
      <c r="C62" s="82" t="s">
        <v>51</v>
      </c>
      <c r="D62" s="141" t="s">
        <v>130</v>
      </c>
      <c r="E62" s="94">
        <f t="shared" si="0"/>
        <v>1642</v>
      </c>
      <c r="F62" s="2" t="s">
        <v>322</v>
      </c>
      <c r="G62" s="2" t="s">
        <v>324</v>
      </c>
      <c r="H62" s="141" t="s">
        <v>240</v>
      </c>
      <c r="I62" s="94">
        <f t="shared" si="2"/>
        <v>1752</v>
      </c>
      <c r="J62" s="167"/>
      <c r="K62" s="163"/>
      <c r="L62" s="64">
        <v>0</v>
      </c>
      <c r="M62" s="64">
        <v>0</v>
      </c>
      <c r="N62" s="64">
        <v>4341</v>
      </c>
      <c r="O62" s="64">
        <v>0</v>
      </c>
      <c r="P62" s="64">
        <v>111</v>
      </c>
      <c r="Q62" s="64">
        <v>12045</v>
      </c>
      <c r="R62" s="3">
        <v>1449</v>
      </c>
      <c r="S62" s="64">
        <v>1</v>
      </c>
      <c r="T62" s="3">
        <v>0</v>
      </c>
      <c r="U62" s="3" t="s">
        <v>241</v>
      </c>
      <c r="V62" s="108">
        <v>111</v>
      </c>
      <c r="W62" s="115">
        <f t="shared" si="1"/>
        <v>30498</v>
      </c>
      <c r="X62" s="13" t="s">
        <v>460</v>
      </c>
    </row>
    <row r="63" spans="1:25" s="13" customFormat="1" x14ac:dyDescent="0.25">
      <c r="A63" s="118">
        <v>42896</v>
      </c>
      <c r="B63" s="119" t="s">
        <v>242</v>
      </c>
      <c r="C63" s="120" t="s">
        <v>110</v>
      </c>
      <c r="D63" s="149" t="s">
        <v>243</v>
      </c>
      <c r="E63" s="94">
        <v>204</v>
      </c>
      <c r="F63" s="179" t="s">
        <v>327</v>
      </c>
      <c r="G63" s="179" t="s">
        <v>342</v>
      </c>
      <c r="H63" s="149" t="s">
        <v>244</v>
      </c>
      <c r="I63" s="94">
        <v>258</v>
      </c>
      <c r="J63" s="165">
        <v>1.6</v>
      </c>
      <c r="K63" s="179" t="s">
        <v>457</v>
      </c>
      <c r="L63" s="121">
        <v>0</v>
      </c>
      <c r="M63" s="121">
        <v>0</v>
      </c>
      <c r="N63" s="121">
        <v>0</v>
      </c>
      <c r="O63" s="121">
        <v>1526</v>
      </c>
      <c r="P63" s="121">
        <v>0</v>
      </c>
      <c r="Q63" s="121">
        <v>0</v>
      </c>
      <c r="R63" s="122">
        <v>2256</v>
      </c>
      <c r="S63" s="121">
        <v>1</v>
      </c>
      <c r="T63" s="122">
        <v>0</v>
      </c>
      <c r="U63" s="122" t="s">
        <v>245</v>
      </c>
      <c r="V63" s="123">
        <v>111</v>
      </c>
      <c r="W63" s="115"/>
    </row>
    <row r="64" spans="1:25" s="13" customFormat="1" x14ac:dyDescent="0.25">
      <c r="A64" s="38">
        <v>42909</v>
      </c>
      <c r="B64" s="39" t="s">
        <v>246</v>
      </c>
      <c r="C64" s="88" t="s">
        <v>29</v>
      </c>
      <c r="D64" s="146" t="s">
        <v>247</v>
      </c>
      <c r="E64" s="94">
        <f t="shared" si="0"/>
        <v>1409</v>
      </c>
      <c r="F64" s="40" t="s">
        <v>317</v>
      </c>
      <c r="G64" s="40" t="s">
        <v>318</v>
      </c>
      <c r="H64" s="146" t="s">
        <v>224</v>
      </c>
      <c r="I64" s="94">
        <f t="shared" si="2"/>
        <v>1516</v>
      </c>
      <c r="J64" s="164">
        <v>2.2000000000000002</v>
      </c>
      <c r="K64" s="40" t="s">
        <v>320</v>
      </c>
      <c r="L64" s="52">
        <v>15</v>
      </c>
      <c r="M64" s="52">
        <v>10</v>
      </c>
      <c r="N64" s="52">
        <v>1873</v>
      </c>
      <c r="O64" s="52">
        <v>0</v>
      </c>
      <c r="P64" s="52">
        <v>16050</v>
      </c>
      <c r="Q64" s="52">
        <v>9750</v>
      </c>
      <c r="R64" s="41">
        <v>1209</v>
      </c>
      <c r="S64" s="52">
        <v>1</v>
      </c>
      <c r="T64" s="41">
        <v>0</v>
      </c>
      <c r="U64" s="41"/>
      <c r="V64" s="111">
        <v>130</v>
      </c>
      <c r="W64" s="115">
        <f t="shared" si="1"/>
        <v>32311</v>
      </c>
    </row>
    <row r="65" spans="1:26" s="13" customFormat="1" x14ac:dyDescent="0.25">
      <c r="A65" s="42">
        <v>42911</v>
      </c>
      <c r="B65" s="1" t="s">
        <v>248</v>
      </c>
      <c r="C65" s="82" t="s">
        <v>29</v>
      </c>
      <c r="D65" s="141" t="s">
        <v>249</v>
      </c>
      <c r="E65" s="94">
        <f t="shared" si="0"/>
        <v>1633</v>
      </c>
      <c r="F65" s="2" t="s">
        <v>314</v>
      </c>
      <c r="G65" s="2" t="s">
        <v>315</v>
      </c>
      <c r="H65" s="141" t="s">
        <v>250</v>
      </c>
      <c r="I65" s="94">
        <f t="shared" si="2"/>
        <v>1746</v>
      </c>
      <c r="J65" s="164">
        <v>9.6</v>
      </c>
      <c r="K65" s="2" t="s">
        <v>316</v>
      </c>
      <c r="L65" s="64">
        <v>3</v>
      </c>
      <c r="M65" s="64">
        <v>3</v>
      </c>
      <c r="N65" s="64">
        <v>2196</v>
      </c>
      <c r="O65" s="64">
        <v>0</v>
      </c>
      <c r="P65" s="64">
        <v>15000</v>
      </c>
      <c r="Q65" s="64">
        <v>14100</v>
      </c>
      <c r="R65" s="3">
        <v>1436</v>
      </c>
      <c r="S65" s="64">
        <v>1</v>
      </c>
      <c r="T65" s="3">
        <v>0</v>
      </c>
      <c r="U65" s="3">
        <v>16</v>
      </c>
      <c r="V65" s="108">
        <v>130</v>
      </c>
      <c r="W65" s="115">
        <f t="shared" si="1"/>
        <v>31002</v>
      </c>
    </row>
    <row r="66" spans="1:26" s="13" customFormat="1" x14ac:dyDescent="0.25">
      <c r="A66" s="47">
        <v>42913</v>
      </c>
      <c r="B66" s="48" t="s">
        <v>251</v>
      </c>
      <c r="C66" s="65">
        <v>91</v>
      </c>
      <c r="D66" s="147">
        <v>1217</v>
      </c>
      <c r="E66" s="94">
        <f t="shared" si="0"/>
        <v>1517</v>
      </c>
      <c r="F66" s="48">
        <v>6.6</v>
      </c>
      <c r="G66" s="48">
        <v>271.8</v>
      </c>
      <c r="H66" s="147">
        <v>1314</v>
      </c>
      <c r="I66" s="94">
        <f t="shared" si="2"/>
        <v>1614</v>
      </c>
      <c r="J66" s="165">
        <v>7</v>
      </c>
      <c r="K66" s="48">
        <v>277.2</v>
      </c>
      <c r="L66" s="65">
        <v>0</v>
      </c>
      <c r="M66" s="65">
        <v>16</v>
      </c>
      <c r="N66" s="65">
        <v>1797</v>
      </c>
      <c r="O66" s="65">
        <v>0</v>
      </c>
      <c r="P66" s="65">
        <v>18830</v>
      </c>
      <c r="Q66" s="65">
        <v>6450</v>
      </c>
      <c r="R66" s="48">
        <v>1311</v>
      </c>
      <c r="S66" s="65">
        <v>1</v>
      </c>
      <c r="T66" s="48">
        <v>0</v>
      </c>
      <c r="U66" s="48">
        <v>16</v>
      </c>
      <c r="V66" s="112">
        <v>130</v>
      </c>
      <c r="W66" s="115">
        <f t="shared" si="1"/>
        <v>31409</v>
      </c>
    </row>
    <row r="67" spans="1:26" s="13" customFormat="1" x14ac:dyDescent="0.25">
      <c r="A67" s="38">
        <v>42938</v>
      </c>
      <c r="B67" s="39" t="s">
        <v>252</v>
      </c>
      <c r="C67" s="39" t="s">
        <v>253</v>
      </c>
      <c r="D67" s="146" t="s">
        <v>254</v>
      </c>
      <c r="E67" s="94">
        <f t="shared" ref="E67:E77" si="5">SUM(D67+300)</f>
        <v>1347</v>
      </c>
      <c r="F67" s="40" t="s">
        <v>310</v>
      </c>
      <c r="G67" s="40" t="s">
        <v>311</v>
      </c>
      <c r="H67" s="146" t="s">
        <v>60</v>
      </c>
      <c r="I67" s="94">
        <f t="shared" si="2"/>
        <v>1521</v>
      </c>
      <c r="J67" s="164">
        <v>5.3</v>
      </c>
      <c r="K67" s="40" t="s">
        <v>312</v>
      </c>
      <c r="L67" s="41">
        <v>29</v>
      </c>
      <c r="M67" s="41">
        <v>4</v>
      </c>
      <c r="N67" s="41">
        <v>2072</v>
      </c>
      <c r="O67" s="41">
        <v>0</v>
      </c>
      <c r="P67" s="41">
        <v>8665</v>
      </c>
      <c r="Q67" s="41">
        <v>9350</v>
      </c>
      <c r="R67" s="39" t="s">
        <v>95</v>
      </c>
      <c r="S67" s="52">
        <v>1</v>
      </c>
      <c r="T67" s="41">
        <v>0</v>
      </c>
      <c r="U67" s="39" t="s">
        <v>255</v>
      </c>
      <c r="V67" s="111">
        <v>101</v>
      </c>
      <c r="W67" s="115">
        <f t="shared" ref="W67:W77" si="6">(L67*210)+(N67*7)+P67-(O67*7)</f>
        <v>29259</v>
      </c>
    </row>
    <row r="68" spans="1:26" x14ac:dyDescent="0.25">
      <c r="A68" s="42">
        <v>42940</v>
      </c>
      <c r="B68" s="1" t="s">
        <v>256</v>
      </c>
      <c r="C68" s="1" t="s">
        <v>253</v>
      </c>
      <c r="D68" s="141" t="s">
        <v>257</v>
      </c>
      <c r="E68" s="94">
        <f t="shared" si="5"/>
        <v>1245</v>
      </c>
      <c r="F68" s="163"/>
      <c r="G68" s="163"/>
      <c r="H68" s="141" t="s">
        <v>258</v>
      </c>
      <c r="I68" s="94">
        <f t="shared" ref="I68:I77" si="7">SUM(H68+300)</f>
        <v>1408</v>
      </c>
      <c r="J68" s="167"/>
      <c r="K68" s="163"/>
      <c r="L68" s="3">
        <v>7</v>
      </c>
      <c r="M68" s="3">
        <v>3</v>
      </c>
      <c r="N68" s="3">
        <v>4128</v>
      </c>
      <c r="O68" s="3">
        <v>0</v>
      </c>
      <c r="P68" s="3">
        <v>0</v>
      </c>
      <c r="Q68" s="3">
        <v>9800</v>
      </c>
      <c r="R68" s="1" t="s">
        <v>259</v>
      </c>
      <c r="S68" s="64">
        <v>2</v>
      </c>
      <c r="T68" s="3">
        <v>0</v>
      </c>
      <c r="U68" s="1" t="s">
        <v>260</v>
      </c>
      <c r="V68" s="108">
        <v>101</v>
      </c>
      <c r="W68" s="115">
        <f t="shared" si="6"/>
        <v>30366</v>
      </c>
      <c r="X68" s="13" t="s">
        <v>458</v>
      </c>
      <c r="Y68" s="13"/>
      <c r="Z68" s="13"/>
    </row>
    <row r="69" spans="1:26" x14ac:dyDescent="0.25">
      <c r="A69" s="42">
        <v>42942</v>
      </c>
      <c r="B69" s="1" t="s">
        <v>261</v>
      </c>
      <c r="C69" s="1" t="s">
        <v>123</v>
      </c>
      <c r="D69" s="141" t="s">
        <v>52</v>
      </c>
      <c r="E69" s="94">
        <f t="shared" si="5"/>
        <v>1355</v>
      </c>
      <c r="F69" s="163"/>
      <c r="G69" s="163"/>
      <c r="H69" s="141" t="s">
        <v>181</v>
      </c>
      <c r="I69" s="94">
        <f t="shared" si="7"/>
        <v>1504</v>
      </c>
      <c r="J69" s="167"/>
      <c r="K69" s="163"/>
      <c r="L69" s="3">
        <v>5</v>
      </c>
      <c r="M69" s="3">
        <v>34</v>
      </c>
      <c r="N69" s="3">
        <v>3753</v>
      </c>
      <c r="O69" s="3">
        <v>0</v>
      </c>
      <c r="P69" s="3">
        <v>3689</v>
      </c>
      <c r="Q69" s="3">
        <v>5950</v>
      </c>
      <c r="R69" s="1" t="s">
        <v>171</v>
      </c>
      <c r="S69" s="64">
        <v>1</v>
      </c>
      <c r="T69" s="3">
        <v>0</v>
      </c>
      <c r="U69" s="1" t="s">
        <v>262</v>
      </c>
      <c r="V69" s="108">
        <v>101</v>
      </c>
      <c r="W69" s="115">
        <f t="shared" si="6"/>
        <v>31010</v>
      </c>
      <c r="X69" s="13" t="s">
        <v>458</v>
      </c>
      <c r="Y69" s="13"/>
      <c r="Z69" s="13"/>
    </row>
    <row r="70" spans="1:26" x14ac:dyDescent="0.25">
      <c r="A70" s="42">
        <v>42942</v>
      </c>
      <c r="B70" s="1" t="s">
        <v>263</v>
      </c>
      <c r="C70" s="1" t="s">
        <v>63</v>
      </c>
      <c r="D70" s="141" t="s">
        <v>264</v>
      </c>
      <c r="E70" s="94">
        <f t="shared" si="5"/>
        <v>1638</v>
      </c>
      <c r="F70" s="163"/>
      <c r="G70" s="163"/>
      <c r="H70" s="141" t="s">
        <v>265</v>
      </c>
      <c r="I70" s="94">
        <f t="shared" si="7"/>
        <v>1800</v>
      </c>
      <c r="J70" s="167"/>
      <c r="K70" s="163"/>
      <c r="L70" s="3">
        <v>0</v>
      </c>
      <c r="M70" s="3">
        <v>0</v>
      </c>
      <c r="N70" s="3">
        <v>3853</v>
      </c>
      <c r="O70" s="3">
        <v>0</v>
      </c>
      <c r="P70" s="3">
        <v>0</v>
      </c>
      <c r="Q70" s="3">
        <v>6900</v>
      </c>
      <c r="R70" s="1" t="s">
        <v>266</v>
      </c>
      <c r="S70" s="64">
        <v>1</v>
      </c>
      <c r="T70" s="3">
        <v>0</v>
      </c>
      <c r="U70" s="1" t="s">
        <v>267</v>
      </c>
      <c r="V70" s="108">
        <v>101</v>
      </c>
      <c r="W70" s="115">
        <f t="shared" si="6"/>
        <v>26971</v>
      </c>
      <c r="X70" s="13" t="s">
        <v>458</v>
      </c>
      <c r="Y70" s="13"/>
      <c r="Z70" s="13"/>
    </row>
    <row r="71" spans="1:26" x14ac:dyDescent="0.25">
      <c r="A71" s="42">
        <v>42943</v>
      </c>
      <c r="B71" s="1" t="s">
        <v>268</v>
      </c>
      <c r="C71" s="1" t="s">
        <v>123</v>
      </c>
      <c r="D71" s="141" t="s">
        <v>142</v>
      </c>
      <c r="E71" s="94">
        <f t="shared" si="5"/>
        <v>1330</v>
      </c>
      <c r="F71" s="163"/>
      <c r="G71" s="163"/>
      <c r="H71" s="141" t="s">
        <v>269</v>
      </c>
      <c r="I71" s="94">
        <f t="shared" si="7"/>
        <v>1439</v>
      </c>
      <c r="J71" s="167"/>
      <c r="K71" s="163"/>
      <c r="L71" s="3">
        <v>0</v>
      </c>
      <c r="M71" s="3">
        <v>0</v>
      </c>
      <c r="N71" s="3">
        <v>4538</v>
      </c>
      <c r="O71" s="3">
        <v>0</v>
      </c>
      <c r="P71" s="3">
        <v>0</v>
      </c>
      <c r="Q71" s="3">
        <v>0</v>
      </c>
      <c r="R71" s="1" t="s">
        <v>212</v>
      </c>
      <c r="S71" s="64">
        <v>1</v>
      </c>
      <c r="T71" s="3">
        <v>0</v>
      </c>
      <c r="U71" s="1" t="s">
        <v>270</v>
      </c>
      <c r="V71" s="108">
        <v>101</v>
      </c>
      <c r="W71" s="115">
        <f t="shared" si="6"/>
        <v>31766</v>
      </c>
      <c r="X71" s="13" t="s">
        <v>458</v>
      </c>
      <c r="Y71" s="13"/>
      <c r="Z71" s="13"/>
    </row>
    <row r="72" spans="1:26" x14ac:dyDescent="0.25">
      <c r="A72" s="49">
        <v>42946</v>
      </c>
      <c r="B72" s="50" t="s">
        <v>271</v>
      </c>
      <c r="C72" s="50" t="s">
        <v>123</v>
      </c>
      <c r="D72" s="145" t="s">
        <v>272</v>
      </c>
      <c r="E72" s="94">
        <f t="shared" si="5"/>
        <v>1318</v>
      </c>
      <c r="F72" s="166"/>
      <c r="G72" s="166"/>
      <c r="H72" s="145" t="s">
        <v>273</v>
      </c>
      <c r="I72" s="94">
        <f t="shared" si="7"/>
        <v>1427</v>
      </c>
      <c r="J72" s="168"/>
      <c r="K72" s="166"/>
      <c r="L72" s="46">
        <v>3</v>
      </c>
      <c r="M72" s="46">
        <v>7</v>
      </c>
      <c r="N72" s="46">
        <v>3892</v>
      </c>
      <c r="O72" s="46">
        <v>0</v>
      </c>
      <c r="P72" s="46">
        <v>3540</v>
      </c>
      <c r="Q72" s="46">
        <v>12635</v>
      </c>
      <c r="R72" s="50" t="s">
        <v>274</v>
      </c>
      <c r="S72" s="81">
        <v>1</v>
      </c>
      <c r="T72" s="46">
        <v>0</v>
      </c>
      <c r="U72" s="50" t="s">
        <v>275</v>
      </c>
      <c r="V72" s="110">
        <v>163</v>
      </c>
      <c r="W72" s="115">
        <f t="shared" si="6"/>
        <v>31414</v>
      </c>
      <c r="X72" s="13" t="s">
        <v>458</v>
      </c>
      <c r="Y72" s="13"/>
      <c r="Z72" s="13"/>
    </row>
    <row r="73" spans="1:26" x14ac:dyDescent="0.25">
      <c r="A73" s="26">
        <v>42964</v>
      </c>
      <c r="B73" s="1" t="s">
        <v>276</v>
      </c>
      <c r="C73" s="1" t="s">
        <v>29</v>
      </c>
      <c r="D73" s="141" t="s">
        <v>98</v>
      </c>
      <c r="E73" s="94">
        <f t="shared" si="5"/>
        <v>1605</v>
      </c>
      <c r="F73" s="2" t="s">
        <v>307</v>
      </c>
      <c r="G73" s="2" t="s">
        <v>308</v>
      </c>
      <c r="H73" s="141" t="s">
        <v>277</v>
      </c>
      <c r="I73" s="94">
        <f t="shared" si="7"/>
        <v>1736</v>
      </c>
      <c r="J73" s="164">
        <v>6.1</v>
      </c>
      <c r="K73" s="2" t="s">
        <v>309</v>
      </c>
      <c r="L73" s="3">
        <v>4</v>
      </c>
      <c r="M73" s="3">
        <v>0</v>
      </c>
      <c r="N73" s="3">
        <v>3355</v>
      </c>
      <c r="O73" s="3">
        <v>0</v>
      </c>
      <c r="P73" s="3">
        <v>7430</v>
      </c>
      <c r="Q73" s="3">
        <v>10700</v>
      </c>
      <c r="R73" s="1" t="s">
        <v>278</v>
      </c>
      <c r="S73" s="64">
        <v>3</v>
      </c>
      <c r="T73" s="3">
        <v>0</v>
      </c>
      <c r="U73" s="1" t="s">
        <v>279</v>
      </c>
      <c r="V73" s="108">
        <v>123</v>
      </c>
      <c r="W73" s="115">
        <f t="shared" si="6"/>
        <v>31755</v>
      </c>
      <c r="X73" s="13"/>
      <c r="Y73" s="13"/>
      <c r="Z73" s="13"/>
    </row>
    <row r="74" spans="1:26" x14ac:dyDescent="0.25">
      <c r="A74" s="26">
        <v>42965</v>
      </c>
      <c r="B74" s="1" t="s">
        <v>280</v>
      </c>
      <c r="C74" s="1" t="s">
        <v>24</v>
      </c>
      <c r="D74" s="141" t="s">
        <v>281</v>
      </c>
      <c r="E74" s="94">
        <f t="shared" si="5"/>
        <v>1455</v>
      </c>
      <c r="F74" s="2" t="s">
        <v>302</v>
      </c>
      <c r="G74" s="2" t="s">
        <v>304</v>
      </c>
      <c r="H74" s="141" t="s">
        <v>282</v>
      </c>
      <c r="I74" s="94">
        <f t="shared" si="7"/>
        <v>1825</v>
      </c>
      <c r="J74" s="164">
        <v>4.7</v>
      </c>
      <c r="K74" s="2" t="s">
        <v>305</v>
      </c>
      <c r="L74" s="3">
        <v>17</v>
      </c>
      <c r="M74" s="3">
        <v>1</v>
      </c>
      <c r="N74" s="3">
        <v>2011</v>
      </c>
      <c r="O74" s="3">
        <v>0</v>
      </c>
      <c r="P74" s="3">
        <v>13426</v>
      </c>
      <c r="Q74" s="3">
        <v>5600</v>
      </c>
      <c r="R74" s="1" t="s">
        <v>283</v>
      </c>
      <c r="S74" s="64">
        <v>1</v>
      </c>
      <c r="T74" s="3">
        <v>0</v>
      </c>
      <c r="U74" s="1" t="s">
        <v>284</v>
      </c>
      <c r="V74" s="108">
        <v>123</v>
      </c>
      <c r="W74" s="115">
        <f t="shared" si="6"/>
        <v>31073</v>
      </c>
      <c r="X74" s="13"/>
      <c r="Y74" s="13"/>
      <c r="Z74" s="13"/>
    </row>
    <row r="75" spans="1:26" x14ac:dyDescent="0.25">
      <c r="A75" s="26">
        <v>42966</v>
      </c>
      <c r="B75" s="1" t="s">
        <v>285</v>
      </c>
      <c r="C75" s="1" t="s">
        <v>38</v>
      </c>
      <c r="D75" s="141" t="s">
        <v>286</v>
      </c>
      <c r="E75" s="94">
        <f t="shared" si="5"/>
        <v>1632</v>
      </c>
      <c r="F75" s="163"/>
      <c r="G75" s="163"/>
      <c r="H75" s="141" t="s">
        <v>287</v>
      </c>
      <c r="I75" s="94">
        <f t="shared" si="7"/>
        <v>1734</v>
      </c>
      <c r="J75" s="164">
        <v>3.3</v>
      </c>
      <c r="K75" s="2" t="s">
        <v>306</v>
      </c>
      <c r="L75" s="3">
        <v>0</v>
      </c>
      <c r="M75" s="3">
        <v>6</v>
      </c>
      <c r="N75" s="3">
        <v>3505</v>
      </c>
      <c r="O75" s="3">
        <v>0</v>
      </c>
      <c r="P75" s="3">
        <v>4500</v>
      </c>
      <c r="Q75" s="3">
        <v>7100</v>
      </c>
      <c r="R75" s="1" t="s">
        <v>288</v>
      </c>
      <c r="S75" s="64">
        <v>1</v>
      </c>
      <c r="T75" s="3">
        <v>0</v>
      </c>
      <c r="U75" s="1" t="s">
        <v>284</v>
      </c>
      <c r="V75" s="108">
        <v>123</v>
      </c>
      <c r="W75" s="115">
        <f t="shared" si="6"/>
        <v>29035</v>
      </c>
      <c r="X75" s="13" t="s">
        <v>459</v>
      </c>
      <c r="Y75" s="13"/>
      <c r="Z75" s="13"/>
    </row>
    <row r="76" spans="1:26" x14ac:dyDescent="0.25">
      <c r="A76" s="26">
        <v>42971</v>
      </c>
      <c r="B76" s="1" t="s">
        <v>289</v>
      </c>
      <c r="C76" s="1" t="s">
        <v>38</v>
      </c>
      <c r="D76" s="141" t="s">
        <v>26</v>
      </c>
      <c r="E76" s="94">
        <f t="shared" si="5"/>
        <v>1640</v>
      </c>
      <c r="F76" s="163"/>
      <c r="G76" s="163"/>
      <c r="H76" s="141" t="s">
        <v>290</v>
      </c>
      <c r="I76" s="94">
        <f t="shared" si="7"/>
        <v>1815</v>
      </c>
      <c r="J76" s="167"/>
      <c r="K76" s="163"/>
      <c r="L76" s="3">
        <v>4</v>
      </c>
      <c r="M76" s="3">
        <v>15</v>
      </c>
      <c r="N76" s="3">
        <v>3589</v>
      </c>
      <c r="O76" s="3">
        <v>0</v>
      </c>
      <c r="P76" s="3">
        <v>5828</v>
      </c>
      <c r="Q76" s="3">
        <v>9000</v>
      </c>
      <c r="R76" s="1" t="s">
        <v>291</v>
      </c>
      <c r="S76" s="64">
        <v>2</v>
      </c>
      <c r="T76" s="3">
        <v>0</v>
      </c>
      <c r="U76" s="1" t="s">
        <v>292</v>
      </c>
      <c r="V76" s="108">
        <v>123</v>
      </c>
      <c r="W76" s="115">
        <f t="shared" si="6"/>
        <v>31791</v>
      </c>
      <c r="X76" s="13" t="s">
        <v>458</v>
      </c>
      <c r="Y76" s="13"/>
      <c r="Z76" s="13"/>
    </row>
    <row r="77" spans="1:26" x14ac:dyDescent="0.25">
      <c r="A77" s="29">
        <v>42973</v>
      </c>
      <c r="B77" s="14" t="s">
        <v>293</v>
      </c>
      <c r="C77" s="14" t="s">
        <v>38</v>
      </c>
      <c r="D77" s="150" t="s">
        <v>294</v>
      </c>
      <c r="E77" s="94">
        <f t="shared" si="5"/>
        <v>1358</v>
      </c>
      <c r="F77" s="15" t="s">
        <v>295</v>
      </c>
      <c r="G77" s="15" t="s">
        <v>296</v>
      </c>
      <c r="H77" s="150" t="s">
        <v>297</v>
      </c>
      <c r="I77" s="94">
        <f t="shared" si="7"/>
        <v>1517</v>
      </c>
      <c r="J77" s="165">
        <v>3.4</v>
      </c>
      <c r="K77" s="15" t="s">
        <v>313</v>
      </c>
      <c r="L77" s="16">
        <v>0</v>
      </c>
      <c r="M77" s="16">
        <v>23</v>
      </c>
      <c r="N77" s="16">
        <v>4067</v>
      </c>
      <c r="O77" s="16">
        <v>0</v>
      </c>
      <c r="P77" s="16">
        <v>103</v>
      </c>
      <c r="Q77" s="16">
        <v>8700</v>
      </c>
      <c r="R77" s="14" t="s">
        <v>198</v>
      </c>
      <c r="S77" s="126">
        <v>2</v>
      </c>
      <c r="T77" s="16">
        <v>0</v>
      </c>
      <c r="U77" s="14" t="s">
        <v>298</v>
      </c>
      <c r="V77" s="127">
        <v>123</v>
      </c>
      <c r="W77" s="128">
        <f t="shared" si="6"/>
        <v>28572</v>
      </c>
      <c r="X77" s="13"/>
      <c r="Y77" s="13"/>
      <c r="Z77" s="13"/>
    </row>
    <row r="78" spans="1:26" x14ac:dyDescent="0.25">
      <c r="A78" s="129" t="s">
        <v>299</v>
      </c>
      <c r="B78" s="130"/>
      <c r="C78" s="131"/>
      <c r="D78" s="151"/>
      <c r="E78" s="157"/>
      <c r="F78" s="130"/>
      <c r="G78" s="130"/>
      <c r="H78" s="130"/>
      <c r="I78" s="157"/>
      <c r="J78" s="130"/>
      <c r="K78" s="130"/>
      <c r="L78" s="130">
        <f t="shared" ref="L78:Q78" si="8">SUM(L49:L77)</f>
        <v>138</v>
      </c>
      <c r="M78" s="130">
        <f t="shared" si="8"/>
        <v>147</v>
      </c>
      <c r="N78" s="132">
        <f t="shared" si="8"/>
        <v>58220</v>
      </c>
      <c r="O78" s="132">
        <f t="shared" si="8"/>
        <v>2230</v>
      </c>
      <c r="P78" s="132">
        <f t="shared" si="8"/>
        <v>252374</v>
      </c>
      <c r="Q78" s="132">
        <f t="shared" si="8"/>
        <v>188682</v>
      </c>
      <c r="R78" s="130"/>
      <c r="S78" s="131"/>
      <c r="T78" s="130"/>
      <c r="U78" s="133" t="s">
        <v>300</v>
      </c>
      <c r="V78" s="134"/>
      <c r="W78" s="135">
        <f>AVERAGE(W49:W77)</f>
        <v>24427.357142857141</v>
      </c>
      <c r="X78" s="69"/>
      <c r="Y78" s="69"/>
      <c r="Z78" s="69"/>
    </row>
    <row r="79" spans="1:26" x14ac:dyDescent="0.25">
      <c r="I79" s="159"/>
      <c r="J79" s="154"/>
    </row>
    <row r="80" spans="1:26" x14ac:dyDescent="0.25">
      <c r="A80" s="36"/>
      <c r="I80" s="159"/>
      <c r="J80" s="154"/>
    </row>
    <row r="81" spans="1:22" x14ac:dyDescent="0.25">
      <c r="A81" s="36"/>
      <c r="I81" s="159"/>
      <c r="J81" s="154"/>
    </row>
    <row r="82" spans="1:22" x14ac:dyDescent="0.25">
      <c r="I82" s="159"/>
      <c r="J82" s="154"/>
    </row>
    <row r="83" spans="1:22" x14ac:dyDescent="0.25">
      <c r="I83" s="159"/>
      <c r="J83" s="154"/>
    </row>
    <row r="84" spans="1:22" x14ac:dyDescent="0.25">
      <c r="I84" s="159"/>
      <c r="J84" s="154"/>
    </row>
    <row r="85" spans="1:22" x14ac:dyDescent="0.25">
      <c r="I85" s="159"/>
      <c r="J85" s="154"/>
    </row>
    <row r="86" spans="1:22" x14ac:dyDescent="0.25">
      <c r="I86" s="159"/>
      <c r="J86" s="154"/>
    </row>
    <row r="87" spans="1:22" x14ac:dyDescent="0.25">
      <c r="A87" s="4"/>
      <c r="B87" s="5"/>
      <c r="C87" s="8"/>
      <c r="D87" s="153"/>
      <c r="E87" s="6"/>
      <c r="F87" s="6"/>
      <c r="G87" s="6"/>
      <c r="H87" s="153"/>
      <c r="I87" s="159"/>
      <c r="J87" s="154"/>
      <c r="K87" s="6"/>
      <c r="L87" s="7"/>
      <c r="M87" s="7"/>
      <c r="N87" s="7"/>
      <c r="O87" s="7"/>
      <c r="P87" s="7"/>
      <c r="Q87" s="7"/>
      <c r="R87" s="7"/>
      <c r="S87" s="10"/>
      <c r="T87" s="7"/>
      <c r="U87" s="7"/>
      <c r="V87" s="7"/>
    </row>
    <row r="88" spans="1:22" x14ac:dyDescent="0.25">
      <c r="A88" s="4"/>
      <c r="B88" s="5"/>
      <c r="C88" s="8"/>
      <c r="D88" s="153"/>
      <c r="E88" s="6"/>
      <c r="F88" s="6"/>
      <c r="G88" s="6"/>
      <c r="H88" s="153"/>
      <c r="I88" s="159"/>
      <c r="J88" s="154"/>
      <c r="K88" s="6"/>
      <c r="L88" s="7"/>
      <c r="M88" s="7"/>
      <c r="N88" s="7"/>
      <c r="O88" s="7"/>
      <c r="P88" s="7"/>
      <c r="Q88" s="7"/>
      <c r="R88" s="7"/>
      <c r="S88" s="10"/>
      <c r="T88" s="7"/>
      <c r="U88" s="7"/>
      <c r="V88" s="7"/>
    </row>
    <row r="89" spans="1:22" x14ac:dyDescent="0.25">
      <c r="A89" s="4"/>
      <c r="B89" s="5"/>
      <c r="C89" s="8"/>
      <c r="D89" s="153"/>
      <c r="E89" s="6"/>
      <c r="F89" s="6"/>
      <c r="G89" s="6"/>
      <c r="H89" s="153"/>
      <c r="I89" s="159"/>
      <c r="J89" s="154"/>
      <c r="K89" s="6"/>
      <c r="L89" s="7"/>
      <c r="M89" s="7"/>
      <c r="N89" s="7"/>
      <c r="O89" s="7"/>
      <c r="P89" s="7"/>
      <c r="Q89" s="7"/>
      <c r="R89" s="7"/>
      <c r="S89" s="10"/>
      <c r="T89" s="7"/>
      <c r="U89" s="7"/>
      <c r="V89" s="7"/>
    </row>
    <row r="90" spans="1:22" x14ac:dyDescent="0.25">
      <c r="A90" s="4"/>
      <c r="B90" s="5"/>
      <c r="C90" s="8"/>
      <c r="D90" s="153"/>
      <c r="E90" s="6"/>
      <c r="F90" s="6"/>
      <c r="G90" s="6"/>
      <c r="H90" s="153"/>
      <c r="I90" s="159"/>
      <c r="J90" s="154"/>
      <c r="K90" s="6"/>
      <c r="L90" s="7"/>
      <c r="M90" s="7"/>
      <c r="N90" s="7"/>
      <c r="O90" s="7"/>
      <c r="P90" s="7"/>
      <c r="Q90" s="7"/>
      <c r="R90" s="7"/>
      <c r="S90" s="10"/>
      <c r="T90" s="7"/>
      <c r="U90" s="7"/>
      <c r="V90" s="7"/>
    </row>
    <row r="91" spans="1:22" x14ac:dyDescent="0.25">
      <c r="A91" s="4"/>
      <c r="B91" s="5"/>
      <c r="C91" s="8"/>
      <c r="D91" s="153"/>
      <c r="E91" s="6"/>
      <c r="F91" s="6"/>
      <c r="G91" s="6"/>
      <c r="H91" s="153"/>
      <c r="I91" s="159"/>
      <c r="J91" s="154"/>
      <c r="K91" s="6"/>
      <c r="L91" s="7"/>
      <c r="M91" s="7"/>
      <c r="N91" s="7"/>
      <c r="O91" s="7"/>
      <c r="P91" s="7"/>
      <c r="Q91" s="7"/>
      <c r="R91" s="7"/>
      <c r="S91" s="10"/>
      <c r="T91" s="7"/>
      <c r="U91" s="7"/>
      <c r="V91" s="7"/>
    </row>
    <row r="92" spans="1:22" x14ac:dyDescent="0.25">
      <c r="A92" s="4"/>
      <c r="B92" s="5"/>
      <c r="C92" s="8"/>
      <c r="D92" s="153"/>
      <c r="E92" s="6"/>
      <c r="F92" s="6"/>
      <c r="G92" s="6"/>
      <c r="H92" s="153"/>
      <c r="I92" s="159"/>
      <c r="J92" s="154"/>
      <c r="K92" s="6"/>
      <c r="L92" s="7"/>
      <c r="M92" s="7"/>
      <c r="N92" s="7"/>
      <c r="O92" s="7"/>
      <c r="P92" s="7"/>
      <c r="Q92" s="7"/>
      <c r="R92" s="7"/>
      <c r="S92" s="10"/>
      <c r="T92" s="7"/>
      <c r="U92" s="7"/>
      <c r="V92" s="7"/>
    </row>
    <row r="93" spans="1:22" x14ac:dyDescent="0.25">
      <c r="I93" s="159"/>
      <c r="J93" s="154"/>
    </row>
    <row r="94" spans="1:22" x14ac:dyDescent="0.25">
      <c r="I94" s="159"/>
      <c r="J94" s="154"/>
    </row>
    <row r="95" spans="1:22" x14ac:dyDescent="0.25">
      <c r="I95" s="160"/>
      <c r="J95" s="155"/>
    </row>
  </sheetData>
  <sortState ref="A2:X84">
    <sortCondition ref="A2:A8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LC130 Summit ACL summary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Austin</dc:creator>
  <cp:keywords/>
  <dc:description/>
  <cp:lastModifiedBy>SciTech</cp:lastModifiedBy>
  <cp:revision/>
  <dcterms:created xsi:type="dcterms:W3CDTF">2017-04-30T16:08:52Z</dcterms:created>
  <dcterms:modified xsi:type="dcterms:W3CDTF">2017-12-04T13:31:20Z</dcterms:modified>
  <cp:category/>
  <cp:contentStatus/>
</cp:coreProperties>
</file>